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svg" ContentType="image/svg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527"/>
  <workbookPr/>
  <mc:AlternateContent xmlns:mc="http://schemas.openxmlformats.org/markup-compatibility/2006">
    <mc:Choice Requires="x15">
      <x15ac:absPath xmlns:x15ac="http://schemas.microsoft.com/office/spreadsheetml/2010/11/ac" url="https://d.docs.live.net/16c91aa6c1011e4c/LuxTemplates/Store/Products/Enhanced SWOT Analysis/Enhanced SWOT Analysis/"/>
    </mc:Choice>
  </mc:AlternateContent>
  <xr:revisionPtr revIDLastSave="1803" documentId="13_ncr:1_{FA9F9FF4-D85C-4F28-9B19-977146167674}" xr6:coauthVersionLast="47" xr6:coauthVersionMax="47" xr10:uidLastSave="{3DF945F2-020E-4F90-A7D4-866ADE784934}"/>
  <bookViews>
    <workbookView showSheetTabs="0" xWindow="-110" yWindow="-110" windowWidth="19420" windowHeight="11020" xr2:uid="{00000000-000D-0000-FFFF-FFFF00000000}"/>
  </bookViews>
  <sheets>
    <sheet name="Input" sheetId="1" r:id="rId1"/>
    <sheet name="S-W -Competitor Analysis" sheetId="5" r:id="rId2"/>
    <sheet name="O-T -Competitor Analysis" sheetId="8" r:id="rId3"/>
    <sheet name="Build Strength" sheetId="7" r:id="rId4"/>
    <sheet name="A-D Strategies" sheetId="4" r:id="rId5"/>
    <sheet name="Summary" sheetId="9" r:id="rId6"/>
    <sheet name="Source" sheetId="2" state="hidden" r:id="rId7"/>
  </sheets>
  <externalReferences>
    <externalReference r:id="rId8"/>
  </externalReferences>
  <definedNames>
    <definedName name="a1ADStrategies">'A-D Strategies'!$A$1</definedName>
    <definedName name="a1BuildStr">'Build Strength'!$A$1</definedName>
    <definedName name="a1Info">#REF!</definedName>
    <definedName name="a1Input">Input!$A$1</definedName>
    <definedName name="a1New">#REF!</definedName>
    <definedName name="a1OTAnalysis">'O-T -Competitor Analysis'!$A$1</definedName>
    <definedName name="a1Summary">Summary!$A$1</definedName>
    <definedName name="a1SWAnalysis">'S-W -Competitor Analysis'!$A$1</definedName>
    <definedName name="annualTarget">[1]Targets!$D$10</definedName>
    <definedName name="ch_1">#REF!</definedName>
    <definedName name="ch_2">#REF!</definedName>
    <definedName name="ch_3">#REF!</definedName>
    <definedName name="clear">#REF!</definedName>
    <definedName name="closeDate">'[1]Sales Data'!#REF!</definedName>
    <definedName name="list_Users">[1]!SalesTeamTarget[Sales Rep.]</definedName>
    <definedName name="listArea">[1]!ProductArea[Product Area]</definedName>
    <definedName name="listChannel">[1]!Channel[Channel]</definedName>
    <definedName name="listProb">[1]!Probability[Probability]</definedName>
    <definedName name="listProducts">[1]!tbProducts[Products]</definedName>
    <definedName name="listRate">tbRate[Rate]</definedName>
    <definedName name="listStage">[1]!SalesStage[Sales Stage]</definedName>
    <definedName name="listType">[1]!BusinessType[Business Type]</definedName>
    <definedName name="lostLabel">[1]KPIBackend_data!$D$12</definedName>
    <definedName name="my_closing">[1]KPIBackend_data!$S$47</definedName>
    <definedName name="my_Month">[1]KPIBackend_data!$D$9</definedName>
    <definedName name="my_Year">[1]KPIBackend_data!$D$8</definedName>
    <definedName name="openDate">'[1]Sales Data'!#REF!</definedName>
    <definedName name="PreviousYearSales">[1]KPIBackend_data!$D$14</definedName>
    <definedName name="_xlnm.Print_Area" localSheetId="5">Summary!$C$1:$U$47</definedName>
    <definedName name="selYear">[1]KPIBackend_data!$G$9</definedName>
    <definedName name="vArea">#REF!</definedName>
    <definedName name="vBuyer">#REF!</definedName>
    <definedName name="vCloseDate">#REF!</definedName>
    <definedName name="vEmail">#REF!</definedName>
    <definedName name="vNotes">#REF!</definedName>
    <definedName name="vOpenDate">#REF!</definedName>
    <definedName name="vOpp">#REF!</definedName>
    <definedName name="vPhone">#REF!</definedName>
    <definedName name="vProb">#REF!</definedName>
    <definedName name="vProducts">#REF!</definedName>
    <definedName name="vStage">#REF!</definedName>
    <definedName name="vTender">#REF!</definedName>
    <definedName name="vType">#REF!</definedName>
    <definedName name="vUser">#REF!</definedName>
    <definedName name="wonLabel">[1]KPIBackend_data!$D$11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1" i="8" l="1"/>
  <c r="C21" i="8"/>
  <c r="R46" i="9" l="1"/>
  <c r="M46" i="9"/>
  <c r="H46" i="9"/>
  <c r="C46" i="9"/>
  <c r="R45" i="9"/>
  <c r="M45" i="9"/>
  <c r="H45" i="9"/>
  <c r="C45" i="9"/>
  <c r="R44" i="9"/>
  <c r="M44" i="9"/>
  <c r="H44" i="9"/>
  <c r="C44" i="9"/>
  <c r="R43" i="9"/>
  <c r="M43" i="9"/>
  <c r="H43" i="9"/>
  <c r="C43" i="9"/>
  <c r="R42" i="9"/>
  <c r="M42" i="9"/>
  <c r="H42" i="9"/>
  <c r="C42" i="9"/>
  <c r="R41" i="9"/>
  <c r="M41" i="9"/>
  <c r="H41" i="9"/>
  <c r="C41" i="9"/>
  <c r="R40" i="9"/>
  <c r="M40" i="9"/>
  <c r="H40" i="9"/>
  <c r="C40" i="9"/>
  <c r="R39" i="9"/>
  <c r="M39" i="9"/>
  <c r="H39" i="9"/>
  <c r="C39" i="9"/>
  <c r="R38" i="9"/>
  <c r="M38" i="9"/>
  <c r="H38" i="9"/>
  <c r="C38" i="9"/>
  <c r="R37" i="9"/>
  <c r="M37" i="9"/>
  <c r="H37" i="9"/>
  <c r="C37" i="9"/>
  <c r="M61" i="2"/>
  <c r="N62" i="2"/>
  <c r="L63" i="2"/>
  <c r="N63" i="2"/>
  <c r="M64" i="2"/>
  <c r="N64" i="2"/>
  <c r="M65" i="2"/>
  <c r="N65" i="2"/>
  <c r="L66" i="2"/>
  <c r="M67" i="2"/>
  <c r="N67" i="2"/>
  <c r="N68" i="2"/>
  <c r="M60" i="2"/>
  <c r="N60" i="2"/>
  <c r="N59" i="2"/>
  <c r="K66" i="2"/>
  <c r="K67" i="2"/>
  <c r="H59" i="2"/>
  <c r="H60" i="2"/>
  <c r="H61" i="2"/>
  <c r="N61" i="2" s="1"/>
  <c r="H62" i="2"/>
  <c r="H63" i="2"/>
  <c r="H64" i="2"/>
  <c r="H65" i="2"/>
  <c r="H66" i="2"/>
  <c r="H67" i="2"/>
  <c r="H68" i="2"/>
  <c r="G68" i="2"/>
  <c r="G67" i="2"/>
  <c r="G66" i="2"/>
  <c r="G65" i="2"/>
  <c r="G64" i="2"/>
  <c r="G63" i="2"/>
  <c r="G62" i="2"/>
  <c r="M62" i="2" s="1"/>
  <c r="G61" i="2"/>
  <c r="G60" i="2"/>
  <c r="G59" i="2"/>
  <c r="M59" i="2" s="1"/>
  <c r="F59" i="2"/>
  <c r="L59" i="2" s="1"/>
  <c r="F60" i="2"/>
  <c r="F61" i="2"/>
  <c r="F62" i="2"/>
  <c r="F63" i="2"/>
  <c r="F64" i="2"/>
  <c r="F65" i="2"/>
  <c r="F66" i="2"/>
  <c r="F67" i="2"/>
  <c r="F68" i="2"/>
  <c r="E68" i="2"/>
  <c r="E67" i="2"/>
  <c r="E66" i="2"/>
  <c r="E65" i="2"/>
  <c r="E64" i="2"/>
  <c r="E63" i="2"/>
  <c r="E62" i="2"/>
  <c r="E61" i="2"/>
  <c r="E60" i="2"/>
  <c r="E59" i="2"/>
  <c r="K59" i="2" s="1"/>
  <c r="J32" i="1"/>
  <c r="L32" i="1"/>
  <c r="J18" i="1"/>
  <c r="L18" i="1"/>
  <c r="E44" i="2"/>
  <c r="F44" i="2"/>
  <c r="G44" i="2"/>
  <c r="E45" i="2"/>
  <c r="F45" i="2"/>
  <c r="G45" i="2"/>
  <c r="E46" i="2"/>
  <c r="F46" i="2"/>
  <c r="G46" i="2"/>
  <c r="E47" i="2"/>
  <c r="F47" i="2"/>
  <c r="G47" i="2"/>
  <c r="E48" i="2"/>
  <c r="F48" i="2"/>
  <c r="G48" i="2"/>
  <c r="E49" i="2"/>
  <c r="F49" i="2"/>
  <c r="G49" i="2"/>
  <c r="E50" i="2"/>
  <c r="F50" i="2"/>
  <c r="G50" i="2"/>
  <c r="E51" i="2"/>
  <c r="F51" i="2"/>
  <c r="G51" i="2"/>
  <c r="E52" i="2"/>
  <c r="F52" i="2"/>
  <c r="G52" i="2"/>
  <c r="G43" i="2"/>
  <c r="F43" i="2"/>
  <c r="E43" i="2"/>
  <c r="G32" i="2"/>
  <c r="G33" i="2"/>
  <c r="G34" i="2"/>
  <c r="G35" i="2"/>
  <c r="G36" i="2"/>
  <c r="G37" i="2"/>
  <c r="G38" i="2"/>
  <c r="G39" i="2"/>
  <c r="G40" i="2"/>
  <c r="G31" i="2"/>
  <c r="G20" i="2"/>
  <c r="G21" i="2"/>
  <c r="G22" i="2"/>
  <c r="G23" i="2"/>
  <c r="G24" i="2"/>
  <c r="G25" i="2"/>
  <c r="G26" i="2"/>
  <c r="G27" i="2"/>
  <c r="G28" i="2"/>
  <c r="G19" i="2"/>
  <c r="G7" i="2"/>
  <c r="G8" i="2"/>
  <c r="G9" i="2"/>
  <c r="G10" i="2"/>
  <c r="G11" i="2"/>
  <c r="G12" i="2"/>
  <c r="G13" i="2"/>
  <c r="G14" i="2"/>
  <c r="G15" i="2"/>
  <c r="G6" i="2"/>
  <c r="E32" i="2"/>
  <c r="F32" i="2"/>
  <c r="E33" i="2"/>
  <c r="F33" i="2"/>
  <c r="E34" i="2"/>
  <c r="F34" i="2"/>
  <c r="E35" i="2"/>
  <c r="F35" i="2"/>
  <c r="E36" i="2"/>
  <c r="F36" i="2"/>
  <c r="E37" i="2"/>
  <c r="F37" i="2"/>
  <c r="E38" i="2"/>
  <c r="F38" i="2"/>
  <c r="E39" i="2"/>
  <c r="F39" i="2"/>
  <c r="E40" i="2"/>
  <c r="F40" i="2"/>
  <c r="F31" i="2"/>
  <c r="E31" i="2"/>
  <c r="G11" i="7"/>
  <c r="F11" i="7"/>
  <c r="D11" i="7"/>
  <c r="C11" i="7"/>
  <c r="G10" i="7"/>
  <c r="F10" i="7"/>
  <c r="D10" i="7"/>
  <c r="C10" i="7"/>
  <c r="G9" i="7"/>
  <c r="F9" i="7"/>
  <c r="D9" i="7"/>
  <c r="C9" i="7"/>
  <c r="G8" i="7"/>
  <c r="F8" i="7"/>
  <c r="D8" i="7"/>
  <c r="C8" i="7"/>
  <c r="G7" i="7"/>
  <c r="F7" i="7"/>
  <c r="D7" i="7"/>
  <c r="C7" i="7"/>
  <c r="N66" i="2" l="1"/>
  <c r="T67" i="2" s="1"/>
  <c r="R31" i="9" s="1"/>
  <c r="L60" i="2"/>
  <c r="L61" i="2"/>
  <c r="K60" i="2"/>
  <c r="K61" i="2" s="1"/>
  <c r="M63" i="2"/>
  <c r="K62" i="2"/>
  <c r="H36" i="2"/>
  <c r="H40" i="2"/>
  <c r="H47" i="2"/>
  <c r="H49" i="2"/>
  <c r="H52" i="2"/>
  <c r="H46" i="2"/>
  <c r="H51" i="2"/>
  <c r="H48" i="2"/>
  <c r="H43" i="2"/>
  <c r="L43" i="2" s="1"/>
  <c r="H45" i="2"/>
  <c r="H50" i="2"/>
  <c r="H44" i="2"/>
  <c r="H35" i="2"/>
  <c r="H34" i="2"/>
  <c r="H38" i="2"/>
  <c r="H37" i="2"/>
  <c r="H39" i="2"/>
  <c r="H32" i="2"/>
  <c r="H31" i="2"/>
  <c r="H33" i="2"/>
  <c r="T65" i="2" l="1"/>
  <c r="R29" i="9" s="1"/>
  <c r="T63" i="2"/>
  <c r="R27" i="9" s="1"/>
  <c r="T59" i="2"/>
  <c r="R23" i="9" s="1"/>
  <c r="T61" i="2"/>
  <c r="R25" i="9" s="1"/>
  <c r="T62" i="2"/>
  <c r="R26" i="9" s="1"/>
  <c r="T66" i="2"/>
  <c r="R30" i="9" s="1"/>
  <c r="T64" i="2"/>
  <c r="R28" i="9" s="1"/>
  <c r="T68" i="2"/>
  <c r="R32" i="9" s="1"/>
  <c r="T60" i="2"/>
  <c r="R24" i="9" s="1"/>
  <c r="M66" i="2"/>
  <c r="L62" i="2"/>
  <c r="L64" i="2" s="1"/>
  <c r="K63" i="2"/>
  <c r="L32" i="2"/>
  <c r="L44" i="2"/>
  <c r="L49" i="2"/>
  <c r="L51" i="2"/>
  <c r="L48" i="2"/>
  <c r="L50" i="2"/>
  <c r="L47" i="2"/>
  <c r="L46" i="2"/>
  <c r="L45" i="2"/>
  <c r="L52" i="2"/>
  <c r="J36" i="2"/>
  <c r="L35" i="2"/>
  <c r="J34" i="2"/>
  <c r="J39" i="2"/>
  <c r="L39" i="2"/>
  <c r="L37" i="2"/>
  <c r="K39" i="2"/>
  <c r="L33" i="2"/>
  <c r="J37" i="2"/>
  <c r="L34" i="2"/>
  <c r="J38" i="2"/>
  <c r="J40" i="2"/>
  <c r="L38" i="2"/>
  <c r="K31" i="2"/>
  <c r="L31" i="2"/>
  <c r="J31" i="2"/>
  <c r="K35" i="2"/>
  <c r="J33" i="2"/>
  <c r="J35" i="2"/>
  <c r="K34" i="2"/>
  <c r="K32" i="2"/>
  <c r="K33" i="2"/>
  <c r="K37" i="2"/>
  <c r="L40" i="2"/>
  <c r="K40" i="2"/>
  <c r="K36" i="2"/>
  <c r="L36" i="2"/>
  <c r="K38" i="2"/>
  <c r="J32" i="2"/>
  <c r="D43" i="5" l="1"/>
  <c r="C45" i="5" s="1"/>
  <c r="C43" i="5"/>
  <c r="E43" i="5"/>
  <c r="C16" i="9"/>
  <c r="E37" i="5"/>
  <c r="C37" i="5"/>
  <c r="D37" i="5"/>
  <c r="C15" i="9"/>
  <c r="C7" i="5"/>
  <c r="D7" i="5"/>
  <c r="C9" i="5" s="1"/>
  <c r="E7" i="5"/>
  <c r="C10" i="9"/>
  <c r="E13" i="5"/>
  <c r="D13" i="5"/>
  <c r="C13" i="5"/>
  <c r="C11" i="9"/>
  <c r="D19" i="5"/>
  <c r="C21" i="5" s="1"/>
  <c r="C19" i="5"/>
  <c r="E19" i="5"/>
  <c r="C12" i="9"/>
  <c r="E61" i="5"/>
  <c r="D61" i="5"/>
  <c r="C61" i="5"/>
  <c r="C19" i="9"/>
  <c r="E55" i="5"/>
  <c r="D55" i="5"/>
  <c r="C55" i="5"/>
  <c r="C18" i="9"/>
  <c r="C31" i="5"/>
  <c r="E31" i="5"/>
  <c r="D31" i="5"/>
  <c r="C33" i="5" s="1"/>
  <c r="C14" i="9"/>
  <c r="C49" i="5"/>
  <c r="E49" i="5"/>
  <c r="D49" i="5"/>
  <c r="C17" i="9"/>
  <c r="E25" i="5"/>
  <c r="C25" i="5"/>
  <c r="D25" i="5"/>
  <c r="C27" i="5" s="1"/>
  <c r="C13" i="9"/>
  <c r="M68" i="2"/>
  <c r="S66" i="2" s="1"/>
  <c r="M30" i="9" s="1"/>
  <c r="L65" i="2"/>
  <c r="L67" i="2" s="1"/>
  <c r="K64" i="2"/>
  <c r="C39" i="5" l="1"/>
  <c r="C63" i="5"/>
  <c r="C15" i="5"/>
  <c r="C51" i="5"/>
  <c r="C57" i="5"/>
  <c r="S59" i="2"/>
  <c r="M23" i="9" s="1"/>
  <c r="S63" i="2"/>
  <c r="M27" i="9" s="1"/>
  <c r="S61" i="2"/>
  <c r="M25" i="9" s="1"/>
  <c r="S65" i="2"/>
  <c r="M29" i="9" s="1"/>
  <c r="S60" i="2"/>
  <c r="M24" i="9" s="1"/>
  <c r="S64" i="2"/>
  <c r="M28" i="9" s="1"/>
  <c r="S68" i="2"/>
  <c r="M32" i="9" s="1"/>
  <c r="S62" i="2"/>
  <c r="M26" i="9" s="1"/>
  <c r="S67" i="2"/>
  <c r="M31" i="9" s="1"/>
  <c r="L68" i="2"/>
  <c r="K65" i="2"/>
  <c r="K68" i="2" s="1"/>
  <c r="Q59" i="2" s="1"/>
  <c r="C23" i="9" s="1"/>
  <c r="E20" i="2"/>
  <c r="F20" i="2"/>
  <c r="E21" i="2"/>
  <c r="F21" i="2"/>
  <c r="E22" i="2"/>
  <c r="F22" i="2"/>
  <c r="E23" i="2"/>
  <c r="F23" i="2"/>
  <c r="E24" i="2"/>
  <c r="F24" i="2"/>
  <c r="E25" i="2"/>
  <c r="F25" i="2"/>
  <c r="E26" i="2"/>
  <c r="F26" i="2"/>
  <c r="E27" i="2"/>
  <c r="F27" i="2"/>
  <c r="E28" i="2"/>
  <c r="F28" i="2"/>
  <c r="F19" i="2"/>
  <c r="E19" i="2"/>
  <c r="E7" i="2"/>
  <c r="F7" i="2"/>
  <c r="E8" i="2"/>
  <c r="F8" i="2"/>
  <c r="E9" i="2"/>
  <c r="F9" i="2"/>
  <c r="E10" i="2"/>
  <c r="F10" i="2"/>
  <c r="E11" i="2"/>
  <c r="F11" i="2"/>
  <c r="E12" i="2"/>
  <c r="F12" i="2"/>
  <c r="E13" i="2"/>
  <c r="F13" i="2"/>
  <c r="E14" i="2"/>
  <c r="F14" i="2"/>
  <c r="E15" i="2"/>
  <c r="F15" i="2"/>
  <c r="F6" i="2"/>
  <c r="E6" i="2"/>
  <c r="G11" i="4"/>
  <c r="F11" i="4"/>
  <c r="G10" i="4"/>
  <c r="F10" i="4"/>
  <c r="G9" i="4"/>
  <c r="F9" i="4"/>
  <c r="G8" i="4"/>
  <c r="F8" i="4"/>
  <c r="G7" i="4"/>
  <c r="F7" i="4"/>
  <c r="D11" i="4"/>
  <c r="C11" i="4"/>
  <c r="D10" i="4"/>
  <c r="C10" i="4"/>
  <c r="D9" i="4"/>
  <c r="C9" i="4"/>
  <c r="D8" i="4"/>
  <c r="C8" i="4"/>
  <c r="D7" i="4"/>
  <c r="C7" i="4"/>
  <c r="F32" i="1"/>
  <c r="D32" i="1"/>
  <c r="D18" i="1"/>
  <c r="F18" i="1"/>
  <c r="R66" i="2" l="1"/>
  <c r="H30" i="9" s="1"/>
  <c r="R59" i="2"/>
  <c r="H23" i="9" s="1"/>
  <c r="R60" i="2"/>
  <c r="H24" i="9" s="1"/>
  <c r="Q60" i="2"/>
  <c r="C24" i="9" s="1"/>
  <c r="R67" i="2"/>
  <c r="H31" i="9" s="1"/>
  <c r="R61" i="2"/>
  <c r="H25" i="9" s="1"/>
  <c r="R62" i="2"/>
  <c r="H26" i="9" s="1"/>
  <c r="R64" i="2"/>
  <c r="H28" i="9" s="1"/>
  <c r="R63" i="2"/>
  <c r="H27" i="9" s="1"/>
  <c r="Q61" i="2"/>
  <c r="C25" i="9" s="1"/>
  <c r="Q63" i="2"/>
  <c r="C27" i="9" s="1"/>
  <c r="Q62" i="2"/>
  <c r="C26" i="9" s="1"/>
  <c r="Q66" i="2"/>
  <c r="C30" i="9" s="1"/>
  <c r="Q65" i="2"/>
  <c r="C29" i="9" s="1"/>
  <c r="R68" i="2"/>
  <c r="H32" i="9" s="1"/>
  <c r="R65" i="2"/>
  <c r="H29" i="9" s="1"/>
  <c r="Q64" i="2"/>
  <c r="C28" i="9" s="1"/>
  <c r="Q68" i="2"/>
  <c r="C32" i="9" s="1"/>
  <c r="Q67" i="2"/>
  <c r="C31" i="9" s="1"/>
  <c r="H12" i="2"/>
  <c r="H10" i="2"/>
  <c r="H8" i="2"/>
  <c r="H15" i="2"/>
  <c r="H7" i="2"/>
  <c r="H11" i="2"/>
  <c r="H14" i="2"/>
  <c r="H13" i="2"/>
  <c r="H9" i="2"/>
  <c r="H27" i="2"/>
  <c r="H28" i="2"/>
  <c r="H24" i="2"/>
  <c r="H20" i="2"/>
  <c r="H23" i="2"/>
  <c r="H26" i="2"/>
  <c r="H21" i="2"/>
  <c r="H25" i="2"/>
  <c r="H6" i="2"/>
  <c r="H22" i="2"/>
  <c r="H19" i="2"/>
  <c r="L22" i="2" l="1"/>
  <c r="L23" i="2"/>
  <c r="L24" i="2"/>
  <c r="L19" i="2"/>
  <c r="L25" i="2"/>
  <c r="L26" i="2"/>
  <c r="L21" i="2"/>
  <c r="L27" i="2"/>
  <c r="L20" i="2"/>
  <c r="L28" i="2"/>
  <c r="L7" i="2"/>
  <c r="L15" i="2"/>
  <c r="L8" i="2"/>
  <c r="L6" i="2"/>
  <c r="L9" i="2"/>
  <c r="L10" i="2"/>
  <c r="L14" i="2"/>
  <c r="L11" i="2"/>
  <c r="L12" i="2"/>
  <c r="L13" i="2"/>
  <c r="K47" i="2"/>
  <c r="K51" i="2"/>
  <c r="J51" i="2"/>
  <c r="J44" i="2"/>
  <c r="J48" i="2"/>
  <c r="J52" i="2"/>
  <c r="J43" i="2"/>
  <c r="K44" i="2"/>
  <c r="K48" i="2"/>
  <c r="K52" i="2"/>
  <c r="J49" i="2"/>
  <c r="J45" i="2"/>
  <c r="K45" i="2"/>
  <c r="K49" i="2"/>
  <c r="K43" i="2"/>
  <c r="K50" i="2"/>
  <c r="J47" i="2"/>
  <c r="J46" i="2"/>
  <c r="J50" i="2"/>
  <c r="K46" i="2"/>
  <c r="J25" i="2"/>
  <c r="K25" i="2"/>
  <c r="J23" i="2"/>
  <c r="J22" i="2"/>
  <c r="J26" i="2"/>
  <c r="J27" i="2"/>
  <c r="K22" i="2"/>
  <c r="K26" i="2"/>
  <c r="K23" i="2"/>
  <c r="K27" i="2"/>
  <c r="K28" i="2"/>
  <c r="J24" i="2"/>
  <c r="J28" i="2"/>
  <c r="K24" i="2"/>
  <c r="J9" i="2"/>
  <c r="J13" i="2"/>
  <c r="K9" i="2"/>
  <c r="K13" i="2"/>
  <c r="J10" i="2"/>
  <c r="J14" i="2"/>
  <c r="K10" i="2"/>
  <c r="K14" i="2"/>
  <c r="J11" i="2"/>
  <c r="J15" i="2"/>
  <c r="K11" i="2"/>
  <c r="K15" i="2"/>
  <c r="J12" i="2"/>
  <c r="K12" i="2"/>
  <c r="K20" i="2"/>
  <c r="G17" i="7" s="1"/>
  <c r="J21" i="2"/>
  <c r="K19" i="2"/>
  <c r="K21" i="2"/>
  <c r="J19" i="2"/>
  <c r="J20" i="2"/>
  <c r="J8" i="2"/>
  <c r="J7" i="2"/>
  <c r="J6" i="2"/>
  <c r="K7" i="2"/>
  <c r="D17" i="7" s="1"/>
  <c r="K8" i="2"/>
  <c r="D18" i="7" s="1"/>
  <c r="K6" i="2"/>
  <c r="E61" i="8" l="1"/>
  <c r="C61" i="8"/>
  <c r="D61" i="8"/>
  <c r="C63" i="8" s="1"/>
  <c r="M19" i="9"/>
  <c r="C43" i="8"/>
  <c r="D37" i="8"/>
  <c r="C39" i="8" s="1"/>
  <c r="E37" i="8"/>
  <c r="C37" i="8"/>
  <c r="M15" i="9"/>
  <c r="E25" i="8"/>
  <c r="D25" i="8"/>
  <c r="C27" i="8" s="1"/>
  <c r="C25" i="8"/>
  <c r="M13" i="9"/>
  <c r="E49" i="8"/>
  <c r="D49" i="8"/>
  <c r="C49" i="8"/>
  <c r="M17" i="9"/>
  <c r="G19" i="8"/>
  <c r="I19" i="8"/>
  <c r="H19" i="8"/>
  <c r="R12" i="9"/>
  <c r="F18" i="4"/>
  <c r="F18" i="7"/>
  <c r="I55" i="8"/>
  <c r="H55" i="8"/>
  <c r="G55" i="8"/>
  <c r="R18" i="9"/>
  <c r="D7" i="8"/>
  <c r="E7" i="8"/>
  <c r="C7" i="8"/>
  <c r="C16" i="7"/>
  <c r="M10" i="9"/>
  <c r="C16" i="4"/>
  <c r="G49" i="8"/>
  <c r="R17" i="9"/>
  <c r="I49" i="8"/>
  <c r="H49" i="8"/>
  <c r="G51" i="8" s="1"/>
  <c r="G25" i="8"/>
  <c r="R13" i="9"/>
  <c r="I25" i="8"/>
  <c r="H25" i="8"/>
  <c r="D19" i="8"/>
  <c r="C19" i="8"/>
  <c r="E19" i="8"/>
  <c r="M12" i="9"/>
  <c r="C18" i="4"/>
  <c r="C18" i="7"/>
  <c r="D43" i="8"/>
  <c r="C45" i="8" s="1"/>
  <c r="E43" i="8"/>
  <c r="M16" i="9"/>
  <c r="E31" i="8"/>
  <c r="D31" i="8"/>
  <c r="C33" i="8" s="1"/>
  <c r="C31" i="8"/>
  <c r="M14" i="9"/>
  <c r="I31" i="8"/>
  <c r="H31" i="8"/>
  <c r="G33" i="8" s="1"/>
  <c r="G31" i="8"/>
  <c r="R14" i="9"/>
  <c r="E55" i="8"/>
  <c r="D55" i="8"/>
  <c r="C57" i="8" s="1"/>
  <c r="C55" i="8"/>
  <c r="M18" i="9"/>
  <c r="I13" i="8"/>
  <c r="H13" i="8"/>
  <c r="G15" i="8" s="1"/>
  <c r="G13" i="8"/>
  <c r="R11" i="9"/>
  <c r="F17" i="4"/>
  <c r="F17" i="7"/>
  <c r="R19" i="9"/>
  <c r="I61" i="8"/>
  <c r="H61" i="8"/>
  <c r="G61" i="8"/>
  <c r="D13" i="8"/>
  <c r="C15" i="8" s="1"/>
  <c r="E13" i="8"/>
  <c r="C13" i="8"/>
  <c r="M11" i="9"/>
  <c r="C17" i="4"/>
  <c r="C17" i="7"/>
  <c r="I37" i="8"/>
  <c r="R15" i="9"/>
  <c r="H37" i="8"/>
  <c r="G39" i="8" s="1"/>
  <c r="I7" i="8"/>
  <c r="H7" i="8"/>
  <c r="G9" i="8" s="1"/>
  <c r="G7" i="8"/>
  <c r="R10" i="9"/>
  <c r="F16" i="4"/>
  <c r="F16" i="7"/>
  <c r="G43" i="8"/>
  <c r="R16" i="9"/>
  <c r="I43" i="8"/>
  <c r="G37" i="8"/>
  <c r="H43" i="8"/>
  <c r="G45" i="8" s="1"/>
  <c r="G49" i="5"/>
  <c r="I49" i="5"/>
  <c r="H49" i="5"/>
  <c r="G51" i="5" s="1"/>
  <c r="H17" i="9"/>
  <c r="I25" i="5"/>
  <c r="H25" i="5"/>
  <c r="G27" i="5" s="1"/>
  <c r="G25" i="5"/>
  <c r="H13" i="9"/>
  <c r="I43" i="5"/>
  <c r="H43" i="5"/>
  <c r="G45" i="5" s="1"/>
  <c r="G43" i="5"/>
  <c r="H16" i="9"/>
  <c r="I55" i="5"/>
  <c r="G55" i="5"/>
  <c r="H55" i="5"/>
  <c r="G57" i="5" s="1"/>
  <c r="H18" i="9"/>
  <c r="G7" i="5"/>
  <c r="I7" i="5"/>
  <c r="H7" i="5"/>
  <c r="G9" i="5" s="1"/>
  <c r="H10" i="9"/>
  <c r="I13" i="5"/>
  <c r="H13" i="5"/>
  <c r="G15" i="5" s="1"/>
  <c r="G13" i="5"/>
  <c r="H11" i="9"/>
  <c r="I61" i="5"/>
  <c r="H61" i="5"/>
  <c r="G63" i="5" s="1"/>
  <c r="G61" i="5"/>
  <c r="H19" i="9"/>
  <c r="I19" i="5"/>
  <c r="G19" i="5"/>
  <c r="H19" i="5"/>
  <c r="G21" i="5" s="1"/>
  <c r="H12" i="9"/>
  <c r="H31" i="5"/>
  <c r="I31" i="5"/>
  <c r="G31" i="5"/>
  <c r="H14" i="9"/>
  <c r="G37" i="5"/>
  <c r="I37" i="5"/>
  <c r="H37" i="5"/>
  <c r="G39" i="5" s="1"/>
  <c r="H15" i="9"/>
  <c r="D16" i="7"/>
  <c r="G17" i="4"/>
  <c r="G18" i="7"/>
  <c r="G16" i="7"/>
  <c r="G18" i="4"/>
  <c r="G16" i="4"/>
  <c r="D18" i="4"/>
  <c r="D17" i="4"/>
  <c r="D16" i="4"/>
  <c r="G63" i="8" l="1"/>
  <c r="C51" i="8"/>
  <c r="C9" i="8"/>
  <c r="G27" i="8"/>
  <c r="G57" i="8"/>
  <c r="G33" i="5"/>
</calcChain>
</file>

<file path=xl/sharedStrings.xml><?xml version="1.0" encoding="utf-8"?>
<sst xmlns="http://schemas.openxmlformats.org/spreadsheetml/2006/main" count="346" uniqueCount="184">
  <si>
    <t>Rate</t>
  </si>
  <si>
    <t>Average Rate</t>
  </si>
  <si>
    <r>
      <t xml:space="preserve">Strengths, </t>
    </r>
    <r>
      <rPr>
        <b/>
        <sz val="11"/>
        <color theme="0"/>
        <rFont val="Bahnschrift Light"/>
        <family val="2"/>
        <charset val="238"/>
      </rPr>
      <t>Internal-Helpful</t>
    </r>
  </si>
  <si>
    <r>
      <t xml:space="preserve">Opportunities, </t>
    </r>
    <r>
      <rPr>
        <b/>
        <sz val="11"/>
        <color theme="0"/>
        <rFont val="Bahnschrift Light"/>
        <family val="2"/>
        <charset val="238"/>
      </rPr>
      <t>External-Helpful</t>
    </r>
  </si>
  <si>
    <r>
      <t xml:space="preserve">Threats, </t>
    </r>
    <r>
      <rPr>
        <b/>
        <sz val="11"/>
        <color theme="0"/>
        <rFont val="Bahnschrift Light"/>
        <family val="2"/>
        <charset val="238"/>
      </rPr>
      <t>External-Harmful</t>
    </r>
  </si>
  <si>
    <r>
      <t xml:space="preserve">Weaknesses, </t>
    </r>
    <r>
      <rPr>
        <b/>
        <sz val="11"/>
        <color theme="0"/>
        <rFont val="Bahnschrift Light"/>
        <family val="2"/>
        <charset val="238"/>
      </rPr>
      <t>Internal-Harmful</t>
    </r>
  </si>
  <si>
    <t>What are you the best at?
What unique resources can you draw on?</t>
  </si>
  <si>
    <t>What could you improve?
Where do you have fewer resources than others?</t>
  </si>
  <si>
    <t>What opportunities are open to you?
What trends could you take adventage of?</t>
  </si>
  <si>
    <t>What threats could harm you?
What is your competition strenghts?</t>
  </si>
  <si>
    <t>Top Opportunities</t>
  </si>
  <si>
    <t>Action Plan</t>
  </si>
  <si>
    <t>Use strengths to take advantage of opportunities</t>
  </si>
  <si>
    <t>Use strengths to avoid threats</t>
  </si>
  <si>
    <t>Strengths, Internal-Helpful 1/2</t>
  </si>
  <si>
    <t>Strengths, Internal-Helpful 2/2</t>
  </si>
  <si>
    <t>Opportunities</t>
  </si>
  <si>
    <t>Top 3</t>
  </si>
  <si>
    <t>Rank</t>
  </si>
  <si>
    <t>Threats</t>
  </si>
  <si>
    <t>Impact Rate</t>
  </si>
  <si>
    <t>Competitior's Rate</t>
  </si>
  <si>
    <t>Weaknesses, Internal-Harmful 1/2</t>
  </si>
  <si>
    <t>Weaknesses, Internal-Harmful 2/2</t>
  </si>
  <si>
    <t>Opportunity - Weakness Strategy</t>
  </si>
  <si>
    <t>Threat - Weakness Strategy</t>
  </si>
  <si>
    <t>Overcome weaknesses by taking advantage of opportunities</t>
  </si>
  <si>
    <t>Minimize weaknesses and avoid threats</t>
  </si>
  <si>
    <t>Opportunity - Strength Strategy [Attacking Strategy]</t>
  </si>
  <si>
    <t>Threat - Strength Strategy [Defensive Strategy]</t>
  </si>
  <si>
    <t>Attacking and Defensive Strategies</t>
  </si>
  <si>
    <t>Strategies to Build Strenghts</t>
  </si>
  <si>
    <t>Review your Weaknesses as well as your Top Opportunities and Threats. Then make an action plan for these 2 strategies that will turn your Weaknesses into Strengths</t>
  </si>
  <si>
    <t>Review your Strengths as well as your Top Opportunities and Threats. Then make an action plan for these 2 strategies to maximize Opportunities and minimize Threats</t>
  </si>
  <si>
    <t>SWOT Input</t>
  </si>
  <si>
    <t>Strength #1</t>
  </si>
  <si>
    <t>Your Rate</t>
  </si>
  <si>
    <t>Comp. Rate</t>
  </si>
  <si>
    <t>Strengths</t>
  </si>
  <si>
    <t>Weak</t>
  </si>
  <si>
    <t>Comp R</t>
  </si>
  <si>
    <t>Why is the competition better? What can I do to get ahead of them?</t>
  </si>
  <si>
    <t>Why am I better? What can I do to increase this gap?</t>
  </si>
  <si>
    <t>Strength #2</t>
  </si>
  <si>
    <t>Strength #3</t>
  </si>
  <si>
    <t>Strength #6</t>
  </si>
  <si>
    <t>Strength #7</t>
  </si>
  <si>
    <t>Strength #8</t>
  </si>
  <si>
    <t>Strength #9</t>
  </si>
  <si>
    <t>Strength #10</t>
  </si>
  <si>
    <t>Weakness #1</t>
  </si>
  <si>
    <t>Weakness #2</t>
  </si>
  <si>
    <t>Weakness #3</t>
  </si>
  <si>
    <t>Weakness #4</t>
  </si>
  <si>
    <t>Weakness #5</t>
  </si>
  <si>
    <t>Weakness #6</t>
  </si>
  <si>
    <t>Weakness #7</t>
  </si>
  <si>
    <t>Weakness #8</t>
  </si>
  <si>
    <t>Weakness #9</t>
  </si>
  <si>
    <t>Weakness #10</t>
  </si>
  <si>
    <t>Why is the competition better? What can I do to reduce the impact?</t>
  </si>
  <si>
    <t xml:space="preserve">   - Internal</t>
  </si>
  <si>
    <t xml:space="preserve">   - External</t>
  </si>
  <si>
    <t>What can I do to get ahead of competitors?</t>
  </si>
  <si>
    <t>Opportunity #1</t>
  </si>
  <si>
    <t>Opportunity #2</t>
  </si>
  <si>
    <t>Opportunity #3</t>
  </si>
  <si>
    <t>Opportunity #6</t>
  </si>
  <si>
    <t>Opportunity #7</t>
  </si>
  <si>
    <t>Opportunity #8</t>
  </si>
  <si>
    <t>Opportunity #9</t>
  </si>
  <si>
    <t>Opportunity #10</t>
  </si>
  <si>
    <t>Threat #1</t>
  </si>
  <si>
    <t>Threat #2</t>
  </si>
  <si>
    <t>Threat #3</t>
  </si>
  <si>
    <t>Threat #4</t>
  </si>
  <si>
    <t>Threat #5</t>
  </si>
  <si>
    <t>Threat #6</t>
  </si>
  <si>
    <t>Threat #7</t>
  </si>
  <si>
    <t>Threat #8</t>
  </si>
  <si>
    <t>Threat #9</t>
  </si>
  <si>
    <t>Threat #10</t>
  </si>
  <si>
    <t>[1-good, 10-bad]</t>
  </si>
  <si>
    <t>[1-bad, 10-good]</t>
  </si>
  <si>
    <t xml:space="preserve">   - Build Strengths</t>
  </si>
  <si>
    <t xml:space="preserve">   - Attack &amp; Defence</t>
  </si>
  <si>
    <t>Comparison with Competitor - Internal</t>
  </si>
  <si>
    <t>Comparison with Competitor - External</t>
  </si>
  <si>
    <t>Take a moment to consider your strength/weakness.
Guiding questions will help you find the answer to whether your strength is sufficient, and whether your weakness is too significant.</t>
  </si>
  <si>
    <t>Take a moment to consider your opportunities/threats
Guiding questions will help you find the answer to whether
you are ready to seize the opportunities in front of your competitors.</t>
  </si>
  <si>
    <t>1. Input</t>
  </si>
  <si>
    <t>2. Comparison</t>
  </si>
  <si>
    <t>3. Strategy</t>
  </si>
  <si>
    <t>4. Summary</t>
  </si>
  <si>
    <t>STRENGTHS</t>
  </si>
  <si>
    <t>WEAKNESSES</t>
  </si>
  <si>
    <t>OPPORTUNITIES</t>
  </si>
  <si>
    <t>THREATS</t>
  </si>
  <si>
    <t>My Insights</t>
  </si>
  <si>
    <t>Insights</t>
  </si>
  <si>
    <t>S</t>
  </si>
  <si>
    <t>W</t>
  </si>
  <si>
    <t>O</t>
  </si>
  <si>
    <t>T</t>
  </si>
  <si>
    <t>Take a moment to think about every aspect of your business and then provide as many examples as possible.
For each item, provide an estimated impact rate [1- small, 10-high impact]. Also, evaluate the impact of your competition - If you are not sure about a competitor, give them the same rating</t>
  </si>
  <si>
    <t>Action Plan to Build Strenghts</t>
  </si>
  <si>
    <t>Action Plan to take advantage of opportunities</t>
  </si>
  <si>
    <t>Top Threats</t>
  </si>
  <si>
    <t>Hint:</t>
  </si>
  <si>
    <t>Provide data to the Action Plan only</t>
  </si>
  <si>
    <t>Opportunity #4</t>
  </si>
  <si>
    <t>Opportunity #5</t>
  </si>
  <si>
    <t>Strength #4</t>
  </si>
  <si>
    <t>Strength #5</t>
  </si>
  <si>
    <t>Products are really innovative vs competition</t>
  </si>
  <si>
    <t>Quality processes</t>
  </si>
  <si>
    <t>Able to respond quckly via email</t>
  </si>
  <si>
    <t>We are able to give really good customer care</t>
  </si>
  <si>
    <t>We can change direction quickly</t>
  </si>
  <si>
    <t>Low overheads, so we can offer good value to customers</t>
  </si>
  <si>
    <t>Good project management</t>
  </si>
  <si>
    <t>High profit margin</t>
  </si>
  <si>
    <t>Diversified offer</t>
  </si>
  <si>
    <t>Great Programming skills</t>
  </si>
  <si>
    <t>We have little market presence of reputation</t>
  </si>
  <si>
    <t>Lack of marketing expertise</t>
  </si>
  <si>
    <t>Undifferentiated products vs competitors</t>
  </si>
  <si>
    <t>Language skills to create good copy</t>
  </si>
  <si>
    <t>Not able to respond quickly via chat</t>
  </si>
  <si>
    <t>Lacking in social media presence</t>
  </si>
  <si>
    <t>Lack of project staff to focus on multiple projects</t>
  </si>
  <si>
    <t>Lack of sales staff</t>
  </si>
  <si>
    <t>Lack of knowledge of many businessa areas</t>
  </si>
  <si>
    <t>Unclear strategy</t>
  </si>
  <si>
    <t>A developing market</t>
  </si>
  <si>
    <t>Customers: lack of awareness about product</t>
  </si>
  <si>
    <t>Lack of competition</t>
  </si>
  <si>
    <t>Developing technology my change market balance</t>
  </si>
  <si>
    <t>Our competititors may be slow to adpot new techn.</t>
  </si>
  <si>
    <t>There are more and more competition</t>
  </si>
  <si>
    <t>Copmetitors create simple products</t>
  </si>
  <si>
    <t>Limited funding</t>
  </si>
  <si>
    <t>Developing environment</t>
  </si>
  <si>
    <t>Cost of technology investment</t>
  </si>
  <si>
    <t>Increasing importance of the product</t>
  </si>
  <si>
    <t>Competitors in social media</t>
  </si>
  <si>
    <t>Huge potential for delivering value to business</t>
  </si>
  <si>
    <t>Suppliers can become your competitors</t>
  </si>
  <si>
    <t>Scale up sales with social platforms</t>
  </si>
  <si>
    <t>Difficult recruiting</t>
  </si>
  <si>
    <t>Could convert existing products for new markets</t>
  </si>
  <si>
    <t>Lack of customer reviews / negative reviews</t>
  </si>
  <si>
    <t>Need to increase market share</t>
  </si>
  <si>
    <t>Rising lead cost</t>
  </si>
  <si>
    <t>Prepare more products &amp; better ads</t>
  </si>
  <si>
    <t>More products to increase traffic</t>
  </si>
  <si>
    <t>Do continuous improvements</t>
  </si>
  <si>
    <t>Add more posts and then hire an agency</t>
  </si>
  <si>
    <t>Just keep creating products in freetime</t>
  </si>
  <si>
    <t>Work with freelancers</t>
  </si>
  <si>
    <t>Try to respond quickly to each customer</t>
  </si>
  <si>
    <t>Follow the market to adapt quickly</t>
  </si>
  <si>
    <t>Hire an virutal assistant or good bot</t>
  </si>
  <si>
    <t>Consult projects with experts</t>
  </si>
  <si>
    <t>Hire an marketing agency</t>
  </si>
  <si>
    <t xml:space="preserve">Create more products </t>
  </si>
  <si>
    <t>Focus on complex products first, then fill the gap with simpler ones</t>
  </si>
  <si>
    <t>Try to establish cooperation with new partners</t>
  </si>
  <si>
    <t>Seek each opportunity to extend technology</t>
  </si>
  <si>
    <t>Try to modify existing products for new customer segments</t>
  </si>
  <si>
    <t>Ask for reviews each customer</t>
  </si>
  <si>
    <t>Hire a marketing agency</t>
  </si>
  <si>
    <t>Create remarketing automation</t>
  </si>
  <si>
    <t>Create many landing pages</t>
  </si>
  <si>
    <t>Hire freelancers to help with copy and projects</t>
  </si>
  <si>
    <t>Start expanding your service offering</t>
  </si>
  <si>
    <t>Enter into cooperation with customers - future partners</t>
  </si>
  <si>
    <t>Create deep funnel strategy</t>
  </si>
  <si>
    <t>Modify existing products for new customer segments</t>
  </si>
  <si>
    <t>Keep creating complex products</t>
  </si>
  <si>
    <t>Focus on customer care</t>
  </si>
  <si>
    <t>Complex product = Simple product with many functionalities</t>
  </si>
  <si>
    <t>Offer more diverse services</t>
  </si>
  <si>
    <t>Run more marketing campaings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</si>
</sst>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8"/>
      <name val="Calibri"/>
      <family val="2"/>
      <scheme val="minor"/>
    </font>
    <font>
      <sz val="11"/>
      <color theme="1"/>
      <name val="Bahnschrift Light"/>
      <family val="2"/>
      <charset val="238"/>
    </font>
    <font>
      <b/>
      <sz val="11"/>
      <color theme="0"/>
      <name val="Bahnschrift Light"/>
      <family val="2"/>
      <charset val="238"/>
    </font>
    <font>
      <sz val="18"/>
      <color theme="1" tint="0.249977111117893"/>
      <name val="Bahnschrift Light"/>
      <family val="2"/>
      <charset val="238"/>
    </font>
    <font>
      <sz val="12"/>
      <color theme="1" tint="0.34998626667073579"/>
      <name val="Bahnschrift Light"/>
      <family val="2"/>
      <charset val="238"/>
    </font>
    <font>
      <b/>
      <sz val="16"/>
      <color theme="0"/>
      <name val="Bahnschrift Light"/>
      <family val="2"/>
      <charset val="238"/>
    </font>
    <font>
      <sz val="11"/>
      <color theme="3"/>
      <name val="Bahnschrift Light"/>
      <family val="2"/>
      <charset val="238"/>
    </font>
    <font>
      <sz val="11"/>
      <color theme="0"/>
      <name val="Bahnschrift Light"/>
      <family val="2"/>
      <charset val="238"/>
    </font>
    <font>
      <sz val="10"/>
      <color theme="0"/>
      <name val="Bahnschrift Light"/>
      <family val="2"/>
      <charset val="238"/>
    </font>
    <font>
      <b/>
      <sz val="14"/>
      <color theme="0"/>
      <name val="Bahnschrift Light"/>
      <family val="2"/>
      <charset val="238"/>
    </font>
    <font>
      <b/>
      <sz val="10"/>
      <color theme="0"/>
      <name val="Bahnschrift Light"/>
      <family val="2"/>
      <charset val="238"/>
    </font>
    <font>
      <sz val="18"/>
      <color theme="1" tint="0.14999847407452621"/>
      <name val="Bahnschrift Light"/>
      <family val="2"/>
      <charset val="238"/>
    </font>
    <font>
      <sz val="9"/>
      <color theme="0"/>
      <name val="Bahnschrift Light"/>
      <family val="2"/>
      <charset val="238"/>
    </font>
    <font>
      <sz val="16"/>
      <color theme="1" tint="0.14999847407452621"/>
      <name val="Bahnschrift Light"/>
      <family val="2"/>
      <charset val="238"/>
    </font>
    <font>
      <sz val="16"/>
      <color theme="3"/>
      <name val="Bahnschrift Light"/>
      <family val="2"/>
      <charset val="238"/>
    </font>
    <font>
      <b/>
      <sz val="20"/>
      <color theme="0"/>
      <name val="Bahnschrift Light"/>
      <family val="2"/>
      <charset val="238"/>
    </font>
    <font>
      <sz val="14"/>
      <color theme="3"/>
      <name val="Bahnschrift Light"/>
      <family val="2"/>
      <charset val="238"/>
    </font>
    <font>
      <b/>
      <sz val="20"/>
      <color theme="3"/>
      <name val="Bahnschrift Light"/>
      <family val="2"/>
      <charset val="238"/>
    </font>
    <font>
      <sz val="9"/>
      <color theme="2" tint="-0.499984740745262"/>
      <name val="Bahnschrift Light"/>
      <family val="2"/>
      <charset val="238"/>
    </font>
    <font>
      <b/>
      <sz val="16"/>
      <color theme="3"/>
      <name val="Bahnschrift Light"/>
      <family val="2"/>
      <charset val="238"/>
    </font>
    <font>
      <sz val="11"/>
      <color theme="1" tint="0.249977111117893"/>
      <name val="Bahnschrift Light"/>
      <family val="2"/>
      <charset val="238"/>
    </font>
    <font>
      <sz val="11"/>
      <color theme="0" tint="-0.14999847407452621"/>
      <name val="Bahnschrift Light"/>
      <family val="2"/>
      <charset val="238"/>
    </font>
    <font>
      <u/>
      <sz val="11"/>
      <color theme="10"/>
      <name val="Calibri"/>
      <family val="2"/>
      <charset val="238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916E"/>
        <bgColor indexed="64"/>
      </patternFill>
    </fill>
    <fill>
      <patternFill patternType="solid">
        <fgColor rgb="FFFCAB10"/>
        <bgColor indexed="64"/>
      </patternFill>
    </fill>
    <fill>
      <patternFill patternType="solid">
        <fgColor rgb="FF05668D"/>
        <bgColor indexed="64"/>
      </patternFill>
    </fill>
    <fill>
      <patternFill patternType="solid">
        <fgColor rgb="FFF8333C"/>
        <bgColor indexed="64"/>
      </patternFill>
    </fill>
    <fill>
      <patternFill patternType="solid">
        <fgColor theme="3"/>
        <bgColor indexed="64"/>
      </patternFill>
    </fill>
  </fills>
  <borders count="27">
    <border>
      <left/>
      <right/>
      <top/>
      <bottom/>
      <diagonal/>
    </border>
    <border>
      <left style="hair">
        <color theme="0" tint="-0.24994659260841701"/>
      </left>
      <right style="hair">
        <color theme="0" tint="-0.24994659260841701"/>
      </right>
      <top style="hair">
        <color theme="0" tint="-0.24994659260841701"/>
      </top>
      <bottom style="hair">
        <color theme="0" tint="-0.24994659260841701"/>
      </bottom>
      <diagonal/>
    </border>
    <border>
      <left/>
      <right/>
      <top style="medium">
        <color theme="3"/>
      </top>
      <bottom/>
      <diagonal/>
    </border>
    <border>
      <left/>
      <right/>
      <top/>
      <bottom style="hair">
        <color theme="0" tint="-0.24994659260841701"/>
      </bottom>
      <diagonal/>
    </border>
    <border>
      <left/>
      <right/>
      <top style="hair">
        <color theme="1" tint="0.499984740745262"/>
      </top>
      <bottom/>
      <diagonal/>
    </border>
    <border>
      <left/>
      <right/>
      <top/>
      <bottom style="hair">
        <color theme="1" tint="0.499984740745262"/>
      </bottom>
      <diagonal/>
    </border>
    <border>
      <left style="hair">
        <color theme="0" tint="-0.24994659260841701"/>
      </left>
      <right style="hair">
        <color theme="0" tint="-0.24994659260841701"/>
      </right>
      <top style="hair">
        <color theme="1" tint="0.499984740745262"/>
      </top>
      <bottom style="hair">
        <color theme="0" tint="-0.24994659260841701"/>
      </bottom>
      <diagonal/>
    </border>
    <border>
      <left style="hair">
        <color theme="0" tint="-0.24994659260841701"/>
      </left>
      <right/>
      <top style="hair">
        <color theme="0" tint="-0.24994659260841701"/>
      </top>
      <bottom/>
      <diagonal/>
    </border>
    <border>
      <left/>
      <right/>
      <top style="hair">
        <color theme="0" tint="-0.24994659260841701"/>
      </top>
      <bottom/>
      <diagonal/>
    </border>
    <border>
      <left/>
      <right style="hair">
        <color theme="0" tint="-0.24994659260841701"/>
      </right>
      <top style="hair">
        <color theme="0" tint="-0.24994659260841701"/>
      </top>
      <bottom/>
      <diagonal/>
    </border>
    <border>
      <left style="hair">
        <color theme="0" tint="-0.24994659260841701"/>
      </left>
      <right/>
      <top/>
      <bottom style="hair">
        <color theme="0" tint="-0.24994659260841701"/>
      </bottom>
      <diagonal/>
    </border>
    <border>
      <left/>
      <right style="hair">
        <color theme="0" tint="-0.24994659260841701"/>
      </right>
      <top/>
      <bottom style="hair">
        <color theme="0" tint="-0.24994659260841701"/>
      </bottom>
      <diagonal/>
    </border>
    <border>
      <left style="hair">
        <color theme="0" tint="-0.24994659260841701"/>
      </left>
      <right style="hair">
        <color theme="0" tint="-0.24994659260841701"/>
      </right>
      <top style="hair">
        <color theme="0" tint="-0.24994659260841701"/>
      </top>
      <bottom style="medium">
        <color theme="3"/>
      </bottom>
      <diagonal/>
    </border>
    <border>
      <left style="hair">
        <color theme="0" tint="-0.24994659260841701"/>
      </left>
      <right/>
      <top style="hair">
        <color theme="0" tint="-0.24994659260841701"/>
      </top>
      <bottom style="hair">
        <color theme="0" tint="-0.24994659260841701"/>
      </bottom>
      <diagonal/>
    </border>
    <border>
      <left/>
      <right style="hair">
        <color theme="0" tint="-0.24994659260841701"/>
      </right>
      <top style="hair">
        <color theme="0" tint="-0.24994659260841701"/>
      </top>
      <bottom style="hair">
        <color theme="0" tint="-0.24994659260841701"/>
      </bottom>
      <diagonal/>
    </border>
    <border>
      <left style="hair">
        <color theme="0" tint="-0.24994659260841701"/>
      </left>
      <right style="hair">
        <color theme="0" tint="-0.24994659260841701"/>
      </right>
      <top style="hair">
        <color theme="0" tint="-0.24994659260841701"/>
      </top>
      <bottom style="medium">
        <color rgb="FF05668D"/>
      </bottom>
      <diagonal/>
    </border>
    <border>
      <left style="hair">
        <color theme="0" tint="-0.24994659260841701"/>
      </left>
      <right style="hair">
        <color theme="0" tint="-0.24994659260841701"/>
      </right>
      <top/>
      <bottom/>
      <diagonal/>
    </border>
    <border>
      <left style="hair">
        <color theme="0" tint="-0.24994659260841701"/>
      </left>
      <right style="hair">
        <color theme="0" tint="-0.24994659260841701"/>
      </right>
      <top/>
      <bottom style="hair">
        <color theme="0" tint="-0.24994659260841701"/>
      </bottom>
      <diagonal/>
    </border>
    <border>
      <left/>
      <right/>
      <top style="hair">
        <color theme="0" tint="-0.24994659260841701"/>
      </top>
      <bottom style="hair">
        <color theme="0" tint="-0.24994659260841701"/>
      </bottom>
      <diagonal/>
    </border>
    <border>
      <left/>
      <right/>
      <top/>
      <bottom style="hair">
        <color theme="0" tint="-0.34998626667073579"/>
      </bottom>
      <diagonal/>
    </border>
    <border>
      <left/>
      <right/>
      <top style="hair">
        <color theme="0" tint="-0.34998626667073579"/>
      </top>
      <bottom style="hair">
        <color theme="0" tint="-0.34998626667073579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/>
      <diagonal/>
    </border>
    <border>
      <left/>
      <right style="thin">
        <color theme="0" tint="-0.24994659260841701"/>
      </right>
      <top style="thin">
        <color theme="0" tint="-0.24994659260841701"/>
      </top>
      <bottom/>
      <diagonal/>
    </border>
    <border>
      <left style="thin">
        <color theme="0" tint="-0.24994659260841701"/>
      </left>
      <right/>
      <top/>
      <bottom/>
      <diagonal/>
    </border>
    <border>
      <left/>
      <right style="thin">
        <color theme="0" tint="-0.24994659260841701"/>
      </right>
      <top/>
      <bottom/>
      <diagonal/>
    </border>
    <border>
      <left style="thin">
        <color theme="0" tint="-0.24994659260841701"/>
      </left>
      <right/>
      <top/>
      <bottom style="thin">
        <color theme="0" tint="-0.24994659260841701"/>
      </bottom>
      <diagonal/>
    </border>
    <border>
      <left/>
      <right style="thin">
        <color theme="0" tint="-0.24994659260841701"/>
      </right>
      <top/>
      <bottom style="thin">
        <color theme="0" tint="-0.24994659260841701"/>
      </bottom>
      <diagonal/>
    </border>
  </borders>
  <cellStyleXfs count="3">
    <xf numFmtId="0" fontId="0" fillId="0" borderId="0"/>
    <xf numFmtId="0" fontId="1" fillId="0" borderId="0"/>
    <xf numFmtId="0" fontId="24" fillId="0" borderId="0" applyNumberFormat="0" applyFill="0" applyBorder="0" applyAlignment="0" applyProtection="0"/>
  </cellStyleXfs>
  <cellXfs count="102">
    <xf numFmtId="0" fontId="0" fillId="0" borderId="0" xfId="0"/>
    <xf numFmtId="0" fontId="3" fillId="2" borderId="0" xfId="0" applyFont="1" applyFill="1" applyAlignment="1">
      <alignment vertical="center"/>
    </xf>
    <xf numFmtId="0" fontId="3" fillId="2" borderId="0" xfId="0" applyFont="1" applyFill="1" applyAlignment="1">
      <alignment horizontal="center" vertical="center"/>
    </xf>
    <xf numFmtId="0" fontId="5" fillId="3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vertical="center"/>
    </xf>
    <xf numFmtId="0" fontId="3" fillId="2" borderId="0" xfId="0" applyFont="1" applyFill="1" applyBorder="1" applyAlignment="1">
      <alignment horizontal="center" vertical="center"/>
    </xf>
    <xf numFmtId="0" fontId="6" fillId="2" borderId="0" xfId="0" applyFont="1" applyFill="1" applyBorder="1" applyAlignment="1">
      <alignment vertical="center"/>
    </xf>
    <xf numFmtId="0" fontId="3" fillId="4" borderId="0" xfId="0" applyFont="1" applyFill="1" applyBorder="1" applyAlignment="1">
      <alignment vertical="center"/>
    </xf>
    <xf numFmtId="0" fontId="3" fillId="2" borderId="0" xfId="0" applyFont="1" applyFill="1" applyBorder="1" applyAlignment="1">
      <alignment vertical="center"/>
    </xf>
    <xf numFmtId="0" fontId="3" fillId="6" borderId="0" xfId="0" applyFont="1" applyFill="1" applyBorder="1" applyAlignment="1">
      <alignment vertical="center"/>
    </xf>
    <xf numFmtId="0" fontId="3" fillId="5" borderId="0" xfId="0" applyFont="1" applyFill="1" applyBorder="1" applyAlignment="1">
      <alignment vertical="center"/>
    </xf>
    <xf numFmtId="0" fontId="3" fillId="7" borderId="0" xfId="0" applyFont="1" applyFill="1" applyBorder="1" applyAlignment="1">
      <alignment vertical="center"/>
    </xf>
    <xf numFmtId="0" fontId="3" fillId="2" borderId="5" xfId="0" applyFont="1" applyFill="1" applyBorder="1" applyAlignment="1">
      <alignment vertical="center"/>
    </xf>
    <xf numFmtId="0" fontId="5" fillId="3" borderId="6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vertical="center"/>
    </xf>
    <xf numFmtId="0" fontId="7" fillId="6" borderId="0" xfId="0" applyFont="1" applyFill="1" applyBorder="1" applyAlignment="1">
      <alignment horizontal="left" vertical="center"/>
    </xf>
    <xf numFmtId="0" fontId="7" fillId="5" borderId="0" xfId="0" applyFont="1" applyFill="1" applyBorder="1" applyAlignment="1">
      <alignment horizontal="left" vertical="center"/>
    </xf>
    <xf numFmtId="0" fontId="7" fillId="7" borderId="0" xfId="0" applyFont="1" applyFill="1" applyBorder="1" applyAlignment="1">
      <alignment horizontal="left" vertical="center"/>
    </xf>
    <xf numFmtId="0" fontId="7" fillId="4" borderId="0" xfId="0" applyFont="1" applyFill="1" applyBorder="1" applyAlignment="1">
      <alignment horizontal="left" vertical="center"/>
    </xf>
    <xf numFmtId="0" fontId="10" fillId="4" borderId="0" xfId="0" applyFont="1" applyFill="1" applyBorder="1" applyAlignment="1">
      <alignment horizontal="left" vertical="center" wrapText="1"/>
    </xf>
    <xf numFmtId="0" fontId="10" fillId="5" borderId="0" xfId="0" applyFont="1" applyFill="1" applyBorder="1" applyAlignment="1">
      <alignment horizontal="left" vertical="center" wrapText="1"/>
    </xf>
    <xf numFmtId="0" fontId="10" fillId="6" borderId="0" xfId="0" applyFont="1" applyFill="1" applyBorder="1" applyAlignment="1">
      <alignment horizontal="left" vertical="center" wrapText="1"/>
    </xf>
    <xf numFmtId="0" fontId="10" fillId="7" borderId="0" xfId="0" applyFont="1" applyFill="1" applyBorder="1" applyAlignment="1">
      <alignment horizontal="left" vertical="center" wrapText="1"/>
    </xf>
    <xf numFmtId="0" fontId="5" fillId="3" borderId="12" xfId="0" applyFont="1" applyFill="1" applyBorder="1" applyAlignment="1">
      <alignment horizontal="center" vertical="center" wrapText="1"/>
    </xf>
    <xf numFmtId="0" fontId="11" fillId="4" borderId="0" xfId="0" applyFont="1" applyFill="1" applyAlignment="1">
      <alignment horizontal="left" vertical="center"/>
    </xf>
    <xf numFmtId="0" fontId="11" fillId="6" borderId="0" xfId="0" applyFont="1" applyFill="1" applyAlignment="1">
      <alignment horizontal="left" vertical="center"/>
    </xf>
    <xf numFmtId="0" fontId="8" fillId="2" borderId="0" xfId="0" applyFont="1" applyFill="1" applyAlignment="1">
      <alignment vertical="center"/>
    </xf>
    <xf numFmtId="0" fontId="8" fillId="3" borderId="0" xfId="0" applyFont="1" applyFill="1" applyAlignment="1">
      <alignment vertical="center"/>
    </xf>
    <xf numFmtId="0" fontId="11" fillId="7" borderId="0" xfId="0" applyFont="1" applyFill="1" applyAlignment="1">
      <alignment horizontal="left" vertical="center"/>
    </xf>
    <xf numFmtId="0" fontId="11" fillId="8" borderId="0" xfId="0" applyFont="1" applyFill="1" applyAlignment="1">
      <alignment horizontal="left" vertical="center"/>
    </xf>
    <xf numFmtId="0" fontId="8" fillId="8" borderId="0" xfId="0" applyFont="1" applyFill="1" applyAlignment="1">
      <alignment vertical="center"/>
    </xf>
    <xf numFmtId="0" fontId="5" fillId="3" borderId="15" xfId="0" applyFont="1" applyFill="1" applyBorder="1" applyAlignment="1">
      <alignment horizontal="center" vertical="center" wrapText="1"/>
    </xf>
    <xf numFmtId="0" fontId="11" fillId="5" borderId="0" xfId="0" applyFont="1" applyFill="1" applyAlignment="1">
      <alignment horizontal="left" vertical="center"/>
    </xf>
    <xf numFmtId="0" fontId="3" fillId="8" borderId="0" xfId="0" applyFont="1" applyFill="1" applyAlignment="1">
      <alignment vertical="center"/>
    </xf>
    <xf numFmtId="0" fontId="9" fillId="4" borderId="0" xfId="0" applyFont="1" applyFill="1" applyAlignment="1">
      <alignment vertical="center" wrapText="1"/>
    </xf>
    <xf numFmtId="0" fontId="9" fillId="4" borderId="0" xfId="0" applyFont="1" applyFill="1" applyAlignment="1">
      <alignment horizontal="center" vertical="center" wrapText="1"/>
    </xf>
    <xf numFmtId="164" fontId="5" fillId="3" borderId="16" xfId="0" applyNumberFormat="1" applyFont="1" applyFill="1" applyBorder="1" applyAlignment="1">
      <alignment horizontal="center" vertical="center" wrapText="1"/>
    </xf>
    <xf numFmtId="164" fontId="3" fillId="2" borderId="0" xfId="0" applyNumberFormat="1" applyFont="1" applyFill="1" applyBorder="1" applyAlignment="1">
      <alignment vertical="center"/>
    </xf>
    <xf numFmtId="164" fontId="5" fillId="3" borderId="17" xfId="0" applyNumberFormat="1" applyFont="1" applyFill="1" applyBorder="1" applyAlignment="1">
      <alignment horizontal="center" vertical="center" wrapText="1"/>
    </xf>
    <xf numFmtId="164" fontId="5" fillId="3" borderId="1" xfId="0" applyNumberFormat="1" applyFont="1" applyFill="1" applyBorder="1" applyAlignment="1">
      <alignment horizontal="center" vertical="center" wrapText="1"/>
    </xf>
    <xf numFmtId="0" fontId="9" fillId="5" borderId="0" xfId="0" applyFont="1" applyFill="1" applyAlignment="1">
      <alignment vertical="center" wrapText="1"/>
    </xf>
    <xf numFmtId="0" fontId="9" fillId="5" borderId="0" xfId="0" applyFont="1" applyFill="1" applyAlignment="1">
      <alignment horizontal="center" vertical="center" wrapText="1"/>
    </xf>
    <xf numFmtId="0" fontId="9" fillId="8" borderId="0" xfId="0" applyFont="1" applyFill="1" applyAlignment="1">
      <alignment vertical="center"/>
    </xf>
    <xf numFmtId="0" fontId="9" fillId="8" borderId="0" xfId="0" quotePrefix="1" applyFont="1" applyFill="1" applyAlignment="1">
      <alignment vertical="center"/>
    </xf>
    <xf numFmtId="0" fontId="9" fillId="6" borderId="0" xfId="0" applyFont="1" applyFill="1" applyAlignment="1">
      <alignment vertical="center" wrapText="1"/>
    </xf>
    <xf numFmtId="0" fontId="9" fillId="6" borderId="0" xfId="0" applyFont="1" applyFill="1" applyAlignment="1">
      <alignment horizontal="center" vertical="center" wrapText="1"/>
    </xf>
    <xf numFmtId="0" fontId="9" fillId="7" borderId="0" xfId="0" applyFont="1" applyFill="1" applyAlignment="1">
      <alignment vertical="center" wrapText="1"/>
    </xf>
    <xf numFmtId="0" fontId="9" fillId="7" borderId="0" xfId="0" applyFont="1" applyFill="1" applyAlignment="1">
      <alignment horizontal="center" vertical="center" wrapText="1"/>
    </xf>
    <xf numFmtId="0" fontId="12" fillId="5" borderId="0" xfId="0" applyFont="1" applyFill="1" applyBorder="1" applyAlignment="1">
      <alignment horizontal="center" vertical="center" wrapText="1"/>
    </xf>
    <xf numFmtId="0" fontId="12" fillId="7" borderId="0" xfId="0" applyFont="1" applyFill="1" applyBorder="1" applyAlignment="1">
      <alignment horizontal="center" vertical="center" wrapText="1"/>
    </xf>
    <xf numFmtId="0" fontId="12" fillId="4" borderId="0" xfId="0" applyFont="1" applyFill="1" applyBorder="1" applyAlignment="1">
      <alignment horizontal="center" vertical="center" wrapText="1"/>
    </xf>
    <xf numFmtId="0" fontId="12" fillId="6" borderId="0" xfId="0" applyFont="1" applyFill="1" applyBorder="1" applyAlignment="1">
      <alignment horizontal="center" vertical="center" wrapText="1"/>
    </xf>
    <xf numFmtId="0" fontId="8" fillId="4" borderId="0" xfId="0" applyFont="1" applyFill="1" applyBorder="1" applyAlignment="1">
      <alignment vertical="center"/>
    </xf>
    <xf numFmtId="0" fontId="8" fillId="5" borderId="0" xfId="0" applyFont="1" applyFill="1" applyBorder="1" applyAlignment="1">
      <alignment vertical="center"/>
    </xf>
    <xf numFmtId="0" fontId="8" fillId="6" borderId="0" xfId="0" applyFont="1" applyFill="1" applyBorder="1" applyAlignment="1">
      <alignment vertical="center"/>
    </xf>
    <xf numFmtId="0" fontId="8" fillId="7" borderId="0" xfId="0" applyFont="1" applyFill="1" applyBorder="1" applyAlignment="1">
      <alignment vertical="center"/>
    </xf>
    <xf numFmtId="0" fontId="8" fillId="3" borderId="0" xfId="0" applyFont="1" applyFill="1" applyBorder="1" applyAlignment="1">
      <alignment vertical="center"/>
    </xf>
    <xf numFmtId="0" fontId="20" fillId="3" borderId="0" xfId="0" applyFont="1" applyFill="1" applyAlignment="1">
      <alignment horizontal="left" vertical="center" wrapText="1"/>
    </xf>
    <xf numFmtId="0" fontId="21" fillId="3" borderId="0" xfId="0" applyFont="1" applyFill="1" applyAlignment="1">
      <alignment vertical="center"/>
    </xf>
    <xf numFmtId="0" fontId="16" fillId="3" borderId="0" xfId="0" applyFont="1" applyFill="1" applyAlignment="1">
      <alignment vertical="center"/>
    </xf>
    <xf numFmtId="0" fontId="8" fillId="3" borderId="0" xfId="0" applyFont="1" applyFill="1" applyAlignment="1">
      <alignment horizontal="left" vertical="center"/>
    </xf>
    <xf numFmtId="0" fontId="15" fillId="3" borderId="0" xfId="0" applyFont="1" applyFill="1" applyAlignment="1">
      <alignment horizontal="left" vertical="center"/>
    </xf>
    <xf numFmtId="0" fontId="13" fillId="3" borderId="0" xfId="0" applyFont="1" applyFill="1" applyAlignment="1">
      <alignment horizontal="left" vertical="center"/>
    </xf>
    <xf numFmtId="0" fontId="8" fillId="3" borderId="21" xfId="0" applyFont="1" applyFill="1" applyBorder="1" applyAlignment="1">
      <alignment vertical="center"/>
    </xf>
    <xf numFmtId="0" fontId="8" fillId="3" borderId="23" xfId="0" applyFont="1" applyFill="1" applyBorder="1" applyAlignment="1">
      <alignment vertical="center"/>
    </xf>
    <xf numFmtId="0" fontId="8" fillId="3" borderId="25" xfId="0" applyFont="1" applyFill="1" applyBorder="1" applyAlignment="1">
      <alignment vertical="center"/>
    </xf>
    <xf numFmtId="0" fontId="5" fillId="3" borderId="22" xfId="0" applyFont="1" applyFill="1" applyBorder="1" applyAlignment="1">
      <alignment horizontal="center" vertical="center" wrapText="1"/>
    </xf>
    <xf numFmtId="0" fontId="5" fillId="3" borderId="24" xfId="0" applyFont="1" applyFill="1" applyBorder="1" applyAlignment="1">
      <alignment horizontal="center" vertical="center" wrapText="1"/>
    </xf>
    <xf numFmtId="0" fontId="5" fillId="3" borderId="26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vertical="center" wrapText="1"/>
    </xf>
    <xf numFmtId="0" fontId="8" fillId="3" borderId="6" xfId="0" applyFont="1" applyFill="1" applyBorder="1" applyAlignment="1">
      <alignment vertical="center" wrapText="1"/>
    </xf>
    <xf numFmtId="0" fontId="8" fillId="3" borderId="12" xfId="0" applyFont="1" applyFill="1" applyBorder="1" applyAlignment="1">
      <alignment vertical="center" wrapText="1"/>
    </xf>
    <xf numFmtId="0" fontId="22" fillId="2" borderId="1" xfId="0" applyFont="1" applyFill="1" applyBorder="1" applyAlignment="1">
      <alignment vertical="center" wrapText="1"/>
    </xf>
    <xf numFmtId="0" fontId="22" fillId="2" borderId="1" xfId="0" applyFont="1" applyFill="1" applyBorder="1" applyAlignment="1">
      <alignment horizontal="center" vertical="center" wrapText="1"/>
    </xf>
    <xf numFmtId="0" fontId="22" fillId="2" borderId="0" xfId="0" applyFont="1" applyFill="1" applyAlignment="1">
      <alignment vertical="center"/>
    </xf>
    <xf numFmtId="0" fontId="23" fillId="8" borderId="0" xfId="0" applyFont="1" applyFill="1" applyAlignment="1">
      <alignment vertical="center"/>
    </xf>
    <xf numFmtId="0" fontId="23" fillId="8" borderId="0" xfId="0" applyFont="1" applyFill="1" applyAlignment="1">
      <alignment vertical="center" wrapText="1"/>
    </xf>
    <xf numFmtId="0" fontId="17" fillId="8" borderId="0" xfId="0" applyFont="1" applyFill="1" applyAlignment="1">
      <alignment horizontal="center" vertical="center"/>
    </xf>
    <xf numFmtId="0" fontId="18" fillId="2" borderId="7" xfId="0" applyFont="1" applyFill="1" applyBorder="1" applyAlignment="1">
      <alignment horizontal="center" vertical="center" wrapText="1"/>
    </xf>
    <xf numFmtId="0" fontId="18" fillId="2" borderId="8" xfId="0" applyFont="1" applyFill="1" applyBorder="1" applyAlignment="1">
      <alignment horizontal="center" vertical="center" wrapText="1"/>
    </xf>
    <xf numFmtId="0" fontId="18" fillId="2" borderId="9" xfId="0" applyFont="1" applyFill="1" applyBorder="1" applyAlignment="1">
      <alignment horizontal="center" vertical="center" wrapText="1"/>
    </xf>
    <xf numFmtId="0" fontId="18" fillId="2" borderId="10" xfId="0" applyFont="1" applyFill="1" applyBorder="1" applyAlignment="1">
      <alignment horizontal="center" vertical="center" wrapText="1"/>
    </xf>
    <xf numFmtId="0" fontId="18" fillId="2" borderId="3" xfId="0" applyFont="1" applyFill="1" applyBorder="1" applyAlignment="1">
      <alignment horizontal="center" vertical="center" wrapText="1"/>
    </xf>
    <xf numFmtId="0" fontId="18" fillId="2" borderId="11" xfId="0" applyFont="1" applyFill="1" applyBorder="1" applyAlignment="1">
      <alignment horizontal="center" vertical="center" wrapText="1"/>
    </xf>
    <xf numFmtId="0" fontId="14" fillId="4" borderId="5" xfId="0" applyFont="1" applyFill="1" applyBorder="1" applyAlignment="1">
      <alignment horizontal="center" vertical="center"/>
    </xf>
    <xf numFmtId="0" fontId="14" fillId="6" borderId="5" xfId="0" applyFont="1" applyFill="1" applyBorder="1" applyAlignment="1">
      <alignment horizontal="center" vertical="center"/>
    </xf>
    <xf numFmtId="0" fontId="14" fillId="7" borderId="5" xfId="0" applyFont="1" applyFill="1" applyBorder="1" applyAlignment="1">
      <alignment horizontal="center" vertical="center"/>
    </xf>
    <xf numFmtId="0" fontId="14" fillId="5" borderId="5" xfId="0" applyFont="1" applyFill="1" applyBorder="1" applyAlignment="1">
      <alignment horizontal="center" vertical="center"/>
    </xf>
    <xf numFmtId="0" fontId="8" fillId="3" borderId="13" xfId="0" applyFont="1" applyFill="1" applyBorder="1" applyAlignment="1">
      <alignment horizontal="left" vertical="center"/>
    </xf>
    <xf numFmtId="0" fontId="8" fillId="3" borderId="18" xfId="0" applyFont="1" applyFill="1" applyBorder="1" applyAlignment="1">
      <alignment horizontal="left" vertical="center"/>
    </xf>
    <xf numFmtId="0" fontId="8" fillId="3" borderId="14" xfId="0" applyFont="1" applyFill="1" applyBorder="1" applyAlignment="1">
      <alignment horizontal="left" vertical="center"/>
    </xf>
    <xf numFmtId="0" fontId="18" fillId="3" borderId="7" xfId="0" applyFont="1" applyFill="1" applyBorder="1" applyAlignment="1">
      <alignment horizontal="left" vertical="center" wrapText="1"/>
    </xf>
    <xf numFmtId="0" fontId="18" fillId="3" borderId="8" xfId="0" applyFont="1" applyFill="1" applyBorder="1" applyAlignment="1">
      <alignment horizontal="left" vertical="center" wrapText="1"/>
    </xf>
    <xf numFmtId="0" fontId="18" fillId="3" borderId="9" xfId="0" applyFont="1" applyFill="1" applyBorder="1" applyAlignment="1">
      <alignment horizontal="left" vertical="center" wrapText="1"/>
    </xf>
    <xf numFmtId="0" fontId="18" fillId="3" borderId="10" xfId="0" applyFont="1" applyFill="1" applyBorder="1" applyAlignment="1">
      <alignment horizontal="left" vertical="center" wrapText="1"/>
    </xf>
    <xf numFmtId="0" fontId="18" fillId="3" borderId="3" xfId="0" applyFont="1" applyFill="1" applyBorder="1" applyAlignment="1">
      <alignment horizontal="left" vertical="center" wrapText="1"/>
    </xf>
    <xf numFmtId="0" fontId="18" fillId="3" borderId="11" xfId="0" applyFont="1" applyFill="1" applyBorder="1" applyAlignment="1">
      <alignment horizontal="left" vertical="center" wrapText="1"/>
    </xf>
    <xf numFmtId="0" fontId="17" fillId="5" borderId="0" xfId="0" applyFont="1" applyFill="1" applyAlignment="1">
      <alignment horizontal="center" vertical="center"/>
    </xf>
    <xf numFmtId="0" fontId="17" fillId="4" borderId="0" xfId="0" applyFont="1" applyFill="1" applyAlignment="1">
      <alignment horizontal="center" vertical="center"/>
    </xf>
    <xf numFmtId="0" fontId="20" fillId="3" borderId="20" xfId="0" applyFont="1" applyFill="1" applyBorder="1" applyAlignment="1">
      <alignment horizontal="left" vertical="center" wrapText="1"/>
    </xf>
    <xf numFmtId="0" fontId="20" fillId="3" borderId="19" xfId="0" applyFont="1" applyFill="1" applyBorder="1" applyAlignment="1">
      <alignment horizontal="left" vertical="center" wrapText="1"/>
    </xf>
    <xf numFmtId="0" fontId="19" fillId="3" borderId="0" xfId="0" applyFont="1" applyFill="1" applyBorder="1" applyAlignment="1">
      <alignment horizontal="center" vertical="center"/>
    </xf>
  </cellXfs>
  <cellStyles count="3">
    <cellStyle name="Hyperlink 2" xfId="2" xr:uid="{03FB8C1D-3E8A-4CD7-B745-1242D04E4E66}"/>
    <cellStyle name="Normal" xfId="0" builtinId="0"/>
    <cellStyle name="Normal 2" xfId="1" xr:uid="{15655096-837A-413D-8DC8-231B46C16244}"/>
  </cellStyles>
  <dxfs count="66">
    <dxf>
      <fill>
        <patternFill>
          <bgColor rgb="FF63BE7B"/>
        </patternFill>
      </fill>
    </dxf>
    <dxf>
      <fill>
        <patternFill>
          <bgColor rgb="FFF8696B"/>
        </patternFill>
      </fill>
    </dxf>
    <dxf>
      <fill>
        <patternFill>
          <bgColor rgb="FF63BE7B"/>
        </patternFill>
      </fill>
    </dxf>
    <dxf>
      <fill>
        <patternFill>
          <bgColor rgb="FFF8696B"/>
        </patternFill>
      </fill>
    </dxf>
    <dxf>
      <fill>
        <patternFill>
          <bgColor rgb="FF63BE7B"/>
        </patternFill>
      </fill>
    </dxf>
    <dxf>
      <fill>
        <patternFill>
          <bgColor rgb="FFF8696B"/>
        </patternFill>
      </fill>
    </dxf>
    <dxf>
      <fill>
        <patternFill>
          <bgColor rgb="FF63BE7B"/>
        </patternFill>
      </fill>
    </dxf>
    <dxf>
      <fill>
        <patternFill>
          <bgColor rgb="FFF8696B"/>
        </patternFill>
      </fill>
    </dxf>
    <dxf>
      <fill>
        <patternFill>
          <bgColor rgb="FF63BE7B"/>
        </patternFill>
      </fill>
    </dxf>
    <dxf>
      <fill>
        <patternFill>
          <bgColor rgb="FFF8696B"/>
        </patternFill>
      </fill>
    </dxf>
    <dxf>
      <fill>
        <patternFill>
          <bgColor rgb="FF63BE7B"/>
        </patternFill>
      </fill>
    </dxf>
    <dxf>
      <fill>
        <patternFill>
          <bgColor rgb="FFF8696B"/>
        </patternFill>
      </fill>
    </dxf>
    <dxf>
      <fill>
        <patternFill>
          <bgColor rgb="FF63BE7B"/>
        </patternFill>
      </fill>
    </dxf>
    <dxf>
      <fill>
        <patternFill>
          <bgColor rgb="FFF8696B"/>
        </patternFill>
      </fill>
    </dxf>
    <dxf>
      <fill>
        <patternFill>
          <bgColor rgb="FF63BE7B"/>
        </patternFill>
      </fill>
    </dxf>
    <dxf>
      <fill>
        <patternFill>
          <bgColor rgb="FFF8696B"/>
        </patternFill>
      </fill>
    </dxf>
    <dxf>
      <fill>
        <patternFill>
          <bgColor rgb="FF63BE7B"/>
        </patternFill>
      </fill>
    </dxf>
    <dxf>
      <fill>
        <patternFill>
          <bgColor rgb="FFF8696B"/>
        </patternFill>
      </fill>
    </dxf>
    <dxf>
      <fill>
        <patternFill>
          <bgColor rgb="FF63BE7B"/>
        </patternFill>
      </fill>
    </dxf>
    <dxf>
      <fill>
        <patternFill>
          <bgColor rgb="FFF8696B"/>
        </patternFill>
      </fill>
    </dxf>
    <dxf>
      <fill>
        <patternFill>
          <bgColor rgb="FF63BE7B"/>
        </patternFill>
      </fill>
    </dxf>
    <dxf>
      <fill>
        <patternFill>
          <bgColor rgb="FFF8696B"/>
        </patternFill>
      </fill>
    </dxf>
    <dxf>
      <fill>
        <patternFill>
          <bgColor rgb="FF63BE7B"/>
        </patternFill>
      </fill>
    </dxf>
    <dxf>
      <fill>
        <patternFill>
          <bgColor rgb="FFF8696B"/>
        </patternFill>
      </fill>
    </dxf>
    <dxf>
      <fill>
        <patternFill>
          <bgColor rgb="FF63BE7B"/>
        </patternFill>
      </fill>
    </dxf>
    <dxf>
      <fill>
        <patternFill>
          <bgColor rgb="FFF8696B"/>
        </patternFill>
      </fill>
    </dxf>
    <dxf>
      <fill>
        <patternFill>
          <bgColor rgb="FF63BE7B"/>
        </patternFill>
      </fill>
    </dxf>
    <dxf>
      <fill>
        <patternFill>
          <bgColor rgb="FFF8696B"/>
        </patternFill>
      </fill>
    </dxf>
    <dxf>
      <fill>
        <patternFill>
          <bgColor rgb="FF63BE7B"/>
        </patternFill>
      </fill>
    </dxf>
    <dxf>
      <fill>
        <patternFill>
          <bgColor rgb="FFF8696B"/>
        </patternFill>
      </fill>
    </dxf>
    <dxf>
      <fill>
        <patternFill>
          <bgColor rgb="FF63BE7B"/>
        </patternFill>
      </fill>
    </dxf>
    <dxf>
      <fill>
        <patternFill>
          <bgColor rgb="FFF8696B"/>
        </patternFill>
      </fill>
    </dxf>
    <dxf>
      <fill>
        <patternFill>
          <bgColor rgb="FF63BE7B"/>
        </patternFill>
      </fill>
    </dxf>
    <dxf>
      <fill>
        <patternFill>
          <bgColor rgb="FFF8696B"/>
        </patternFill>
      </fill>
    </dxf>
    <dxf>
      <fill>
        <patternFill>
          <bgColor rgb="FF63BE7B"/>
        </patternFill>
      </fill>
    </dxf>
    <dxf>
      <fill>
        <patternFill>
          <bgColor rgb="FFF8696B"/>
        </patternFill>
      </fill>
    </dxf>
    <dxf>
      <fill>
        <patternFill>
          <bgColor rgb="FF63BE7B"/>
        </patternFill>
      </fill>
    </dxf>
    <dxf>
      <fill>
        <patternFill>
          <bgColor rgb="FFF8696B"/>
        </patternFill>
      </fill>
    </dxf>
    <dxf>
      <fill>
        <patternFill>
          <bgColor rgb="FF63BE7B"/>
        </patternFill>
      </fill>
    </dxf>
    <dxf>
      <fill>
        <patternFill>
          <bgColor rgb="FFF8696B"/>
        </patternFill>
      </fill>
    </dxf>
    <dxf>
      <fill>
        <patternFill>
          <bgColor rgb="FF63BE7B"/>
        </patternFill>
      </fill>
    </dxf>
    <dxf>
      <fill>
        <patternFill>
          <bgColor rgb="FFF8696B"/>
        </patternFill>
      </fill>
    </dxf>
    <dxf>
      <fill>
        <patternFill>
          <bgColor rgb="FF63BE7B"/>
        </patternFill>
      </fill>
    </dxf>
    <dxf>
      <fill>
        <patternFill>
          <bgColor rgb="FFF8696B"/>
        </patternFill>
      </fill>
    </dxf>
    <dxf>
      <fill>
        <patternFill>
          <bgColor rgb="FF63BE7B"/>
        </patternFill>
      </fill>
    </dxf>
    <dxf>
      <fill>
        <patternFill>
          <bgColor rgb="FFF8696B"/>
        </patternFill>
      </fill>
    </dxf>
    <dxf>
      <fill>
        <patternFill>
          <bgColor rgb="FF63BE7B"/>
        </patternFill>
      </fill>
    </dxf>
    <dxf>
      <fill>
        <patternFill>
          <bgColor rgb="FFF8696B"/>
        </patternFill>
      </fill>
    </dxf>
    <dxf>
      <fill>
        <patternFill>
          <bgColor rgb="FF63BE7B"/>
        </patternFill>
      </fill>
    </dxf>
    <dxf>
      <fill>
        <patternFill>
          <bgColor rgb="FFF8696B"/>
        </patternFill>
      </fill>
    </dxf>
    <dxf>
      <fill>
        <patternFill>
          <bgColor rgb="FF63BE7B"/>
        </patternFill>
      </fill>
    </dxf>
    <dxf>
      <fill>
        <patternFill>
          <bgColor rgb="FFF8696B"/>
        </patternFill>
      </fill>
    </dxf>
    <dxf>
      <fill>
        <patternFill>
          <bgColor rgb="FF63BE7B"/>
        </patternFill>
      </fill>
    </dxf>
    <dxf>
      <fill>
        <patternFill>
          <bgColor rgb="FFF8696B"/>
        </patternFill>
      </fill>
    </dxf>
    <dxf>
      <fill>
        <patternFill>
          <bgColor rgb="FF63BE7B"/>
        </patternFill>
      </fill>
    </dxf>
    <dxf>
      <fill>
        <patternFill>
          <bgColor rgb="FFF8696B"/>
        </patternFill>
      </fill>
    </dxf>
    <dxf>
      <fill>
        <patternFill>
          <bgColor rgb="FF63BE7B"/>
        </patternFill>
      </fill>
    </dxf>
    <dxf>
      <fill>
        <patternFill>
          <bgColor rgb="FFF8696B"/>
        </patternFill>
      </fill>
    </dxf>
    <dxf>
      <fill>
        <patternFill>
          <bgColor rgb="FF63BE7B"/>
        </patternFill>
      </fill>
    </dxf>
    <dxf>
      <fill>
        <patternFill>
          <bgColor rgb="FFF8696B"/>
        </patternFill>
      </fill>
    </dxf>
    <dxf>
      <fill>
        <patternFill>
          <bgColor rgb="FF63BE7B"/>
        </patternFill>
      </fill>
    </dxf>
    <dxf>
      <fill>
        <patternFill>
          <bgColor rgb="FFF8696B"/>
        </patternFill>
      </fill>
    </dxf>
    <dxf>
      <fill>
        <patternFill>
          <bgColor rgb="FF63BE7B"/>
        </patternFill>
      </fill>
    </dxf>
    <dxf>
      <fill>
        <patternFill>
          <bgColor rgb="FFF8696B"/>
        </patternFill>
      </fill>
    </dxf>
    <dxf>
      <fill>
        <patternFill>
          <bgColor rgb="FF63BE7B"/>
        </patternFill>
      </fill>
    </dxf>
    <dxf>
      <fill>
        <patternFill>
          <bgColor rgb="FFF8696B"/>
        </patternFill>
      </fill>
    </dxf>
  </dxfs>
  <tableStyles count="0" defaultTableStyle="TableStyleMedium2" defaultPivotStyle="PivotStyleLight16"/>
  <colors>
    <mruColors>
      <color rgb="FF00916E"/>
      <color rgb="FFF8333C"/>
      <color rgb="FF05668D"/>
      <color rgb="FFFCAB10"/>
      <color rgb="FFF8696B"/>
      <color rgb="FF63BE7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sv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svg"/><Relationship Id="rId1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svg"/><Relationship Id="rId1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6.svg"/><Relationship Id="rId1" Type="http://schemas.openxmlformats.org/officeDocument/2006/relationships/image" Target="../media/image5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svg"/><Relationship Id="rId1" Type="http://schemas.openxmlformats.org/officeDocument/2006/relationships/image" Target="../media/image7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0.svg"/><Relationship Id="rId1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352425</xdr:colOff>
      <xdr:row>0</xdr:row>
      <xdr:rowOff>0</xdr:rowOff>
    </xdr:from>
    <xdr:to>
      <xdr:col>0</xdr:col>
      <xdr:colOff>1263650</xdr:colOff>
      <xdr:row>2</xdr:row>
      <xdr:rowOff>228600</xdr:rowOff>
    </xdr:to>
    <xdr:pic>
      <xdr:nvPicPr>
        <xdr:cNvPr id="3" name="Graphic 2" descr="Document with solid fill">
          <a:extLst>
            <a:ext uri="{FF2B5EF4-FFF2-40B4-BE49-F238E27FC236}">
              <a16:creationId xmlns:a16="http://schemas.microsoft.com/office/drawing/2014/main" id="{2A9310EB-6C77-407C-9A0C-CB32D2E39D1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2"/>
            </a:ext>
          </a:extLst>
        </a:blip>
        <a:stretch>
          <a:fillRect/>
        </a:stretch>
      </xdr:blipFill>
      <xdr:spPr>
        <a:xfrm>
          <a:off x="352425" y="0"/>
          <a:ext cx="914400" cy="9144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390525</xdr:colOff>
      <xdr:row>0</xdr:row>
      <xdr:rowOff>0</xdr:rowOff>
    </xdr:from>
    <xdr:to>
      <xdr:col>0</xdr:col>
      <xdr:colOff>1304925</xdr:colOff>
      <xdr:row>2</xdr:row>
      <xdr:rowOff>228600</xdr:rowOff>
    </xdr:to>
    <xdr:pic>
      <xdr:nvPicPr>
        <xdr:cNvPr id="3" name="Graphic 2" descr="Research with solid fill">
          <a:extLst>
            <a:ext uri="{FF2B5EF4-FFF2-40B4-BE49-F238E27FC236}">
              <a16:creationId xmlns:a16="http://schemas.microsoft.com/office/drawing/2014/main" id="{F5A8615A-C1BE-4D70-82C3-B3196121F7C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2"/>
            </a:ext>
          </a:extLst>
        </a:blip>
        <a:stretch>
          <a:fillRect/>
        </a:stretch>
      </xdr:blipFill>
      <xdr:spPr>
        <a:xfrm>
          <a:off x="390525" y="0"/>
          <a:ext cx="914400" cy="9144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387350</xdr:colOff>
      <xdr:row>0</xdr:row>
      <xdr:rowOff>0</xdr:rowOff>
    </xdr:from>
    <xdr:to>
      <xdr:col>0</xdr:col>
      <xdr:colOff>1304925</xdr:colOff>
      <xdr:row>2</xdr:row>
      <xdr:rowOff>228600</xdr:rowOff>
    </xdr:to>
    <xdr:pic>
      <xdr:nvPicPr>
        <xdr:cNvPr id="2" name="Graphic 1" descr="Research with solid fill">
          <a:extLst>
            <a:ext uri="{FF2B5EF4-FFF2-40B4-BE49-F238E27FC236}">
              <a16:creationId xmlns:a16="http://schemas.microsoft.com/office/drawing/2014/main" id="{CE8959CB-60B7-4ED9-9297-8FCD32E2829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2"/>
            </a:ext>
          </a:extLst>
        </a:blip>
        <a:stretch>
          <a:fillRect/>
        </a:stretch>
      </xdr:blipFill>
      <xdr:spPr>
        <a:xfrm>
          <a:off x="387350" y="0"/>
          <a:ext cx="914400" cy="9144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400050</xdr:colOff>
      <xdr:row>0</xdr:row>
      <xdr:rowOff>0</xdr:rowOff>
    </xdr:from>
    <xdr:to>
      <xdr:col>0</xdr:col>
      <xdr:colOff>1314450</xdr:colOff>
      <xdr:row>2</xdr:row>
      <xdr:rowOff>228600</xdr:rowOff>
    </xdr:to>
    <xdr:pic>
      <xdr:nvPicPr>
        <xdr:cNvPr id="3" name="Graphic 2" descr="Puzzle with solid fill">
          <a:extLst>
            <a:ext uri="{FF2B5EF4-FFF2-40B4-BE49-F238E27FC236}">
              <a16:creationId xmlns:a16="http://schemas.microsoft.com/office/drawing/2014/main" id="{E9319A85-8F56-4AB3-96DA-B8AE7A29D21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2"/>
            </a:ext>
          </a:extLst>
        </a:blip>
        <a:stretch>
          <a:fillRect/>
        </a:stretch>
      </xdr:blipFill>
      <xdr:spPr>
        <a:xfrm>
          <a:off x="400050" y="0"/>
          <a:ext cx="914400" cy="91440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381000</xdr:colOff>
      <xdr:row>0</xdr:row>
      <xdr:rowOff>0</xdr:rowOff>
    </xdr:from>
    <xdr:to>
      <xdr:col>0</xdr:col>
      <xdr:colOff>1295400</xdr:colOff>
      <xdr:row>2</xdr:row>
      <xdr:rowOff>228600</xdr:rowOff>
    </xdr:to>
    <xdr:pic>
      <xdr:nvPicPr>
        <xdr:cNvPr id="3" name="Graphic 2" descr="Chess pieces with solid fill">
          <a:extLst>
            <a:ext uri="{FF2B5EF4-FFF2-40B4-BE49-F238E27FC236}">
              <a16:creationId xmlns:a16="http://schemas.microsoft.com/office/drawing/2014/main" id="{7D4F12D3-7EAB-4A2D-9A17-694ADEC6CC8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2"/>
            </a:ext>
          </a:extLst>
        </a:blip>
        <a:stretch>
          <a:fillRect/>
        </a:stretch>
      </xdr:blipFill>
      <xdr:spPr>
        <a:xfrm>
          <a:off x="381000" y="0"/>
          <a:ext cx="914400" cy="914400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387350</xdr:colOff>
      <xdr:row>0</xdr:row>
      <xdr:rowOff>0</xdr:rowOff>
    </xdr:from>
    <xdr:to>
      <xdr:col>0</xdr:col>
      <xdr:colOff>1301750</xdr:colOff>
      <xdr:row>2</xdr:row>
      <xdr:rowOff>228600</xdr:rowOff>
    </xdr:to>
    <xdr:pic>
      <xdr:nvPicPr>
        <xdr:cNvPr id="5" name="Graphic 4" descr="Bar chart with solid fill">
          <a:extLst>
            <a:ext uri="{FF2B5EF4-FFF2-40B4-BE49-F238E27FC236}">
              <a16:creationId xmlns:a16="http://schemas.microsoft.com/office/drawing/2014/main" id="{9D062585-8E16-4471-9BA2-8C2E7763E37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2"/>
            </a:ext>
          </a:extLst>
        </a:blip>
        <a:stretch>
          <a:fillRect/>
        </a:stretch>
      </xdr:blipFill>
      <xdr:spPr>
        <a:xfrm>
          <a:off x="387350" y="0"/>
          <a:ext cx="914400" cy="914400"/>
        </a:xfrm>
        <a:prstGeom prst="rect">
          <a:avLst/>
        </a:prstGeom>
      </xdr:spPr>
    </xdr:pic>
    <xdr:clientData/>
  </xdr:twoCellAnchor>
  <xdr:twoCellAnchor>
    <xdr:from>
      <xdr:col>2</xdr:col>
      <xdr:colOff>0</xdr:colOff>
      <xdr:row>0</xdr:row>
      <xdr:rowOff>295275</xdr:rowOff>
    </xdr:from>
    <xdr:to>
      <xdr:col>21</xdr:col>
      <xdr:colOff>209550</xdr:colOff>
      <xdr:row>5</xdr:row>
      <xdr:rowOff>9525</xdr:rowOff>
    </xdr:to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0F076C62-3779-4208-9175-A892D2EE93CD}"/>
            </a:ext>
          </a:extLst>
        </xdr:cNvPr>
        <xdr:cNvSpPr txBox="1"/>
      </xdr:nvSpPr>
      <xdr:spPr>
        <a:xfrm>
          <a:off x="1847850" y="295275"/>
          <a:ext cx="10420350" cy="14287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pl-PL" sz="9600" b="1">
              <a:solidFill>
                <a:schemeClr val="tx2"/>
              </a:solidFill>
              <a:latin typeface="Bahnschrift Light" panose="020B0502040204020203" pitchFamily="34" charset="0"/>
            </a:rPr>
            <a:t>S W O T</a:t>
          </a:r>
          <a:endParaRPr lang="en-US" sz="9600" b="1">
            <a:solidFill>
              <a:schemeClr val="tx2"/>
            </a:solidFill>
            <a:latin typeface="Bahnschrift Light" panose="020B0502040204020203" pitchFamily="34" charset="0"/>
          </a:endParaRPr>
        </a:p>
      </xdr:txBody>
    </xdr:sp>
    <xdr:clientData/>
  </xdr:twoCellAnchor>
  <xdr:twoCellAnchor>
    <xdr:from>
      <xdr:col>8</xdr:col>
      <xdr:colOff>354625</xdr:colOff>
      <xdr:row>5</xdr:row>
      <xdr:rowOff>171450</xdr:rowOff>
    </xdr:from>
    <xdr:to>
      <xdr:col>8</xdr:col>
      <xdr:colOff>354625</xdr:colOff>
      <xdr:row>6</xdr:row>
      <xdr:rowOff>57150</xdr:rowOff>
    </xdr:to>
    <xdr:cxnSp macro="">
      <xdr:nvCxnSpPr>
        <xdr:cNvPr id="17" name="Straight Connector 16">
          <a:extLst>
            <a:ext uri="{FF2B5EF4-FFF2-40B4-BE49-F238E27FC236}">
              <a16:creationId xmlns:a16="http://schemas.microsoft.com/office/drawing/2014/main" id="{BF710E06-9DB0-4E5D-877D-2F8CC0963F47}"/>
            </a:ext>
          </a:extLst>
        </xdr:cNvPr>
        <xdr:cNvCxnSpPr>
          <a:endCxn id="12" idx="4"/>
        </xdr:cNvCxnSpPr>
      </xdr:nvCxnSpPr>
      <xdr:spPr>
        <a:xfrm flipH="1" flipV="1">
          <a:off x="5402875" y="1885950"/>
          <a:ext cx="0" cy="228600"/>
        </a:xfrm>
        <a:prstGeom prst="line">
          <a:avLst/>
        </a:prstGeom>
        <a:ln w="28575">
          <a:solidFill>
            <a:srgbClr val="00916E"/>
          </a:solidFill>
          <a:prstDash val="lgDashDot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313350</xdr:colOff>
      <xdr:row>5</xdr:row>
      <xdr:rowOff>168275</xdr:rowOff>
    </xdr:from>
    <xdr:to>
      <xdr:col>10</xdr:col>
      <xdr:colOff>313350</xdr:colOff>
      <xdr:row>6</xdr:row>
      <xdr:rowOff>55775</xdr:rowOff>
    </xdr:to>
    <xdr:cxnSp macro="">
      <xdr:nvCxnSpPr>
        <xdr:cNvPr id="20" name="Straight Connector 19">
          <a:extLst>
            <a:ext uri="{FF2B5EF4-FFF2-40B4-BE49-F238E27FC236}">
              <a16:creationId xmlns:a16="http://schemas.microsoft.com/office/drawing/2014/main" id="{F267632F-C7DA-43F0-9A1F-23A2DA965E2C}"/>
            </a:ext>
          </a:extLst>
        </xdr:cNvPr>
        <xdr:cNvCxnSpPr>
          <a:endCxn id="13" idx="4"/>
        </xdr:cNvCxnSpPr>
      </xdr:nvCxnSpPr>
      <xdr:spPr>
        <a:xfrm flipH="1" flipV="1">
          <a:off x="6580800" y="1882775"/>
          <a:ext cx="0" cy="230400"/>
        </a:xfrm>
        <a:prstGeom prst="line">
          <a:avLst/>
        </a:prstGeom>
        <a:ln w="28575">
          <a:solidFill>
            <a:srgbClr val="FCAB10"/>
          </a:solidFill>
          <a:prstDash val="lgDashDot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199050</xdr:colOff>
      <xdr:row>5</xdr:row>
      <xdr:rowOff>171449</xdr:rowOff>
    </xdr:from>
    <xdr:to>
      <xdr:col>13</xdr:col>
      <xdr:colOff>199050</xdr:colOff>
      <xdr:row>6</xdr:row>
      <xdr:rowOff>58949</xdr:rowOff>
    </xdr:to>
    <xdr:cxnSp macro="">
      <xdr:nvCxnSpPr>
        <xdr:cNvPr id="21" name="Straight Connector 20">
          <a:extLst>
            <a:ext uri="{FF2B5EF4-FFF2-40B4-BE49-F238E27FC236}">
              <a16:creationId xmlns:a16="http://schemas.microsoft.com/office/drawing/2014/main" id="{AF7839C1-7651-49A2-BB5B-1A12573FB1ED}"/>
            </a:ext>
          </a:extLst>
        </xdr:cNvPr>
        <xdr:cNvCxnSpPr>
          <a:endCxn id="14" idx="4"/>
        </xdr:cNvCxnSpPr>
      </xdr:nvCxnSpPr>
      <xdr:spPr>
        <a:xfrm flipH="1" flipV="1">
          <a:off x="7838100" y="1885949"/>
          <a:ext cx="0" cy="230400"/>
        </a:xfrm>
        <a:prstGeom prst="line">
          <a:avLst/>
        </a:prstGeom>
        <a:ln w="28575">
          <a:solidFill>
            <a:srgbClr val="05668D"/>
          </a:solidFill>
          <a:prstDash val="lgDashDot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590550</xdr:colOff>
      <xdr:row>5</xdr:row>
      <xdr:rowOff>168275</xdr:rowOff>
    </xdr:from>
    <xdr:to>
      <xdr:col>14</xdr:col>
      <xdr:colOff>590550</xdr:colOff>
      <xdr:row>6</xdr:row>
      <xdr:rowOff>57150</xdr:rowOff>
    </xdr:to>
    <xdr:cxnSp macro="">
      <xdr:nvCxnSpPr>
        <xdr:cNvPr id="22" name="Straight Connector 21">
          <a:extLst>
            <a:ext uri="{FF2B5EF4-FFF2-40B4-BE49-F238E27FC236}">
              <a16:creationId xmlns:a16="http://schemas.microsoft.com/office/drawing/2014/main" id="{2AAD9DB7-8753-4415-8A3D-0EF9FD8B1479}"/>
            </a:ext>
          </a:extLst>
        </xdr:cNvPr>
        <xdr:cNvCxnSpPr>
          <a:endCxn id="15" idx="4"/>
        </xdr:cNvCxnSpPr>
      </xdr:nvCxnSpPr>
      <xdr:spPr>
        <a:xfrm flipV="1">
          <a:off x="8839200" y="1882775"/>
          <a:ext cx="0" cy="231775"/>
        </a:xfrm>
        <a:prstGeom prst="line">
          <a:avLst/>
        </a:prstGeom>
        <a:ln w="28575">
          <a:solidFill>
            <a:srgbClr val="F8696B"/>
          </a:solidFill>
          <a:prstDash val="lgDashDot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415925</xdr:colOff>
      <xdr:row>4</xdr:row>
      <xdr:rowOff>180975</xdr:rowOff>
    </xdr:from>
    <xdr:to>
      <xdr:col>19</xdr:col>
      <xdr:colOff>1</xdr:colOff>
      <xdr:row>7</xdr:row>
      <xdr:rowOff>0</xdr:rowOff>
    </xdr:to>
    <xdr:grpSp>
      <xdr:nvGrpSpPr>
        <xdr:cNvPr id="38" name="Group 37">
          <a:extLst>
            <a:ext uri="{FF2B5EF4-FFF2-40B4-BE49-F238E27FC236}">
              <a16:creationId xmlns:a16="http://schemas.microsoft.com/office/drawing/2014/main" id="{2F4B10B7-578C-4CCC-A004-9F735416AFC5}"/>
            </a:ext>
          </a:extLst>
        </xdr:cNvPr>
        <xdr:cNvGrpSpPr/>
      </xdr:nvGrpSpPr>
      <xdr:grpSpPr>
        <a:xfrm>
          <a:off x="8664575" y="1552575"/>
          <a:ext cx="2174876" cy="847725"/>
          <a:chOff x="8664575" y="1552575"/>
          <a:chExt cx="2174876" cy="847725"/>
        </a:xfrm>
      </xdr:grpSpPr>
      <xdr:sp macro="" textlink="">
        <xdr:nvSpPr>
          <xdr:cNvPr id="15" name="Oval 14">
            <a:extLst>
              <a:ext uri="{FF2B5EF4-FFF2-40B4-BE49-F238E27FC236}">
                <a16:creationId xmlns:a16="http://schemas.microsoft.com/office/drawing/2014/main" id="{B14481C4-3BB9-4603-897F-0597BA750CFA}"/>
              </a:ext>
            </a:extLst>
          </xdr:cNvPr>
          <xdr:cNvSpPr/>
        </xdr:nvSpPr>
        <xdr:spPr>
          <a:xfrm>
            <a:off x="8664575" y="1552575"/>
            <a:ext cx="366350" cy="330200"/>
          </a:xfrm>
          <a:prstGeom prst="ellipse">
            <a:avLst/>
          </a:prstGeom>
          <a:solidFill>
            <a:srgbClr val="F8333C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cxnSp macro="">
        <xdr:nvCxnSpPr>
          <xdr:cNvPr id="32" name="Straight Connector 31">
            <a:extLst>
              <a:ext uri="{FF2B5EF4-FFF2-40B4-BE49-F238E27FC236}">
                <a16:creationId xmlns:a16="http://schemas.microsoft.com/office/drawing/2014/main" id="{8726856E-4BD0-48DE-BABD-5A9C4EA87AA9}"/>
              </a:ext>
            </a:extLst>
          </xdr:cNvPr>
          <xdr:cNvCxnSpPr/>
        </xdr:nvCxnSpPr>
        <xdr:spPr>
          <a:xfrm flipH="1" flipV="1">
            <a:off x="10836275" y="2171700"/>
            <a:ext cx="0" cy="228600"/>
          </a:xfrm>
          <a:prstGeom prst="line">
            <a:avLst/>
          </a:prstGeom>
          <a:ln w="28575">
            <a:solidFill>
              <a:srgbClr val="F8333C"/>
            </a:solidFill>
            <a:prstDash val="lgDashDot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3" name="Straight Connector 32">
            <a:extLst>
              <a:ext uri="{FF2B5EF4-FFF2-40B4-BE49-F238E27FC236}">
                <a16:creationId xmlns:a16="http://schemas.microsoft.com/office/drawing/2014/main" id="{13E98621-D6A8-4462-9B8C-A2942858FFD5}"/>
              </a:ext>
            </a:extLst>
          </xdr:cNvPr>
          <xdr:cNvCxnSpPr/>
        </xdr:nvCxnSpPr>
        <xdr:spPr>
          <a:xfrm flipH="1">
            <a:off x="8858250" y="2124074"/>
            <a:ext cx="1981201" cy="1"/>
          </a:xfrm>
          <a:prstGeom prst="line">
            <a:avLst/>
          </a:prstGeom>
          <a:ln w="28575">
            <a:solidFill>
              <a:srgbClr val="F8696B"/>
            </a:solidFill>
            <a:prstDash val="dash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3</xdr:col>
      <xdr:colOff>552451</xdr:colOff>
      <xdr:row>4</xdr:row>
      <xdr:rowOff>180975</xdr:rowOff>
    </xdr:from>
    <xdr:to>
      <xdr:col>8</xdr:col>
      <xdr:colOff>531450</xdr:colOff>
      <xdr:row>7</xdr:row>
      <xdr:rowOff>0</xdr:rowOff>
    </xdr:to>
    <xdr:grpSp>
      <xdr:nvGrpSpPr>
        <xdr:cNvPr id="50" name="Group 49">
          <a:extLst>
            <a:ext uri="{FF2B5EF4-FFF2-40B4-BE49-F238E27FC236}">
              <a16:creationId xmlns:a16="http://schemas.microsoft.com/office/drawing/2014/main" id="{D5B58BBF-7720-46D6-A3E9-FB8FC455C541}"/>
            </a:ext>
          </a:extLst>
        </xdr:cNvPr>
        <xdr:cNvGrpSpPr/>
      </xdr:nvGrpSpPr>
      <xdr:grpSpPr>
        <a:xfrm>
          <a:off x="3009901" y="1552575"/>
          <a:ext cx="2569799" cy="847725"/>
          <a:chOff x="3009901" y="1552575"/>
          <a:chExt cx="2569799" cy="847725"/>
        </a:xfrm>
      </xdr:grpSpPr>
      <xdr:sp macro="" textlink="">
        <xdr:nvSpPr>
          <xdr:cNvPr id="12" name="Oval 11">
            <a:extLst>
              <a:ext uri="{FF2B5EF4-FFF2-40B4-BE49-F238E27FC236}">
                <a16:creationId xmlns:a16="http://schemas.microsoft.com/office/drawing/2014/main" id="{E2FC3269-8FC4-48C1-B189-A6258A5F9FAD}"/>
              </a:ext>
            </a:extLst>
          </xdr:cNvPr>
          <xdr:cNvSpPr/>
        </xdr:nvSpPr>
        <xdr:spPr>
          <a:xfrm>
            <a:off x="5219700" y="1552575"/>
            <a:ext cx="360000" cy="333375"/>
          </a:xfrm>
          <a:prstGeom prst="ellipse">
            <a:avLst/>
          </a:prstGeom>
          <a:solidFill>
            <a:srgbClr val="00916E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cxnSp macro="">
        <xdr:nvCxnSpPr>
          <xdr:cNvPr id="29" name="Straight Connector 28">
            <a:extLst>
              <a:ext uri="{FF2B5EF4-FFF2-40B4-BE49-F238E27FC236}">
                <a16:creationId xmlns:a16="http://schemas.microsoft.com/office/drawing/2014/main" id="{1D658042-421D-40E7-AA8B-7944A8036D52}"/>
              </a:ext>
            </a:extLst>
          </xdr:cNvPr>
          <xdr:cNvCxnSpPr/>
        </xdr:nvCxnSpPr>
        <xdr:spPr>
          <a:xfrm flipH="1" flipV="1">
            <a:off x="3067050" y="2171700"/>
            <a:ext cx="0" cy="228600"/>
          </a:xfrm>
          <a:prstGeom prst="line">
            <a:avLst/>
          </a:prstGeom>
          <a:ln w="28575">
            <a:solidFill>
              <a:srgbClr val="00916E"/>
            </a:solidFill>
            <a:prstDash val="lgDashDot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2" name="Straight Connector 41">
            <a:extLst>
              <a:ext uri="{FF2B5EF4-FFF2-40B4-BE49-F238E27FC236}">
                <a16:creationId xmlns:a16="http://schemas.microsoft.com/office/drawing/2014/main" id="{C7E76C28-6075-4AAD-88EF-412DE98197D7}"/>
              </a:ext>
            </a:extLst>
          </xdr:cNvPr>
          <xdr:cNvCxnSpPr/>
        </xdr:nvCxnSpPr>
        <xdr:spPr>
          <a:xfrm flipH="1">
            <a:off x="3009901" y="2133600"/>
            <a:ext cx="2400299" cy="0"/>
          </a:xfrm>
          <a:prstGeom prst="line">
            <a:avLst/>
          </a:prstGeom>
          <a:ln w="28575">
            <a:solidFill>
              <a:srgbClr val="00916E"/>
            </a:solidFill>
            <a:prstDash val="dash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8</xdr:col>
      <xdr:colOff>539751</xdr:colOff>
      <xdr:row>4</xdr:row>
      <xdr:rowOff>180975</xdr:rowOff>
    </xdr:from>
    <xdr:to>
      <xdr:col>10</xdr:col>
      <xdr:colOff>493350</xdr:colOff>
      <xdr:row>6</xdr:row>
      <xdr:rowOff>330200</xdr:rowOff>
    </xdr:to>
    <xdr:grpSp>
      <xdr:nvGrpSpPr>
        <xdr:cNvPr id="49" name="Group 48">
          <a:extLst>
            <a:ext uri="{FF2B5EF4-FFF2-40B4-BE49-F238E27FC236}">
              <a16:creationId xmlns:a16="http://schemas.microsoft.com/office/drawing/2014/main" id="{FC66E3D8-9003-4371-8DC9-2DEC5B3A30A7}"/>
            </a:ext>
          </a:extLst>
        </xdr:cNvPr>
        <xdr:cNvGrpSpPr/>
      </xdr:nvGrpSpPr>
      <xdr:grpSpPr>
        <a:xfrm>
          <a:off x="5588001" y="1552575"/>
          <a:ext cx="1172799" cy="835025"/>
          <a:chOff x="5588001" y="1552575"/>
          <a:chExt cx="1172799" cy="835025"/>
        </a:xfrm>
      </xdr:grpSpPr>
      <xdr:sp macro="" textlink="">
        <xdr:nvSpPr>
          <xdr:cNvPr id="13" name="Oval 12">
            <a:extLst>
              <a:ext uri="{FF2B5EF4-FFF2-40B4-BE49-F238E27FC236}">
                <a16:creationId xmlns:a16="http://schemas.microsoft.com/office/drawing/2014/main" id="{AB8AFCF8-D1B5-425A-B025-9FBA1199A5E7}"/>
              </a:ext>
            </a:extLst>
          </xdr:cNvPr>
          <xdr:cNvSpPr/>
        </xdr:nvSpPr>
        <xdr:spPr>
          <a:xfrm>
            <a:off x="6400800" y="1552575"/>
            <a:ext cx="360000" cy="333375"/>
          </a:xfrm>
          <a:prstGeom prst="ellipse">
            <a:avLst/>
          </a:prstGeom>
          <a:solidFill>
            <a:srgbClr val="FCAB10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cxnSp macro="">
        <xdr:nvCxnSpPr>
          <xdr:cNvPr id="30" name="Straight Connector 29">
            <a:extLst>
              <a:ext uri="{FF2B5EF4-FFF2-40B4-BE49-F238E27FC236}">
                <a16:creationId xmlns:a16="http://schemas.microsoft.com/office/drawing/2014/main" id="{ADB1B50E-DB08-4EAA-9516-0F824C2AEB41}"/>
              </a:ext>
            </a:extLst>
          </xdr:cNvPr>
          <xdr:cNvCxnSpPr/>
        </xdr:nvCxnSpPr>
        <xdr:spPr>
          <a:xfrm flipH="1" flipV="1">
            <a:off x="5657850" y="2159000"/>
            <a:ext cx="0" cy="228600"/>
          </a:xfrm>
          <a:prstGeom prst="line">
            <a:avLst/>
          </a:prstGeom>
          <a:ln w="28575">
            <a:solidFill>
              <a:srgbClr val="FCAB10"/>
            </a:solidFill>
            <a:prstDash val="lgDashDot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4" name="Straight Connector 43">
            <a:extLst>
              <a:ext uri="{FF2B5EF4-FFF2-40B4-BE49-F238E27FC236}">
                <a16:creationId xmlns:a16="http://schemas.microsoft.com/office/drawing/2014/main" id="{EDE7BFEC-3B5C-4D06-AB30-25683F4C4CB5}"/>
              </a:ext>
            </a:extLst>
          </xdr:cNvPr>
          <xdr:cNvCxnSpPr/>
        </xdr:nvCxnSpPr>
        <xdr:spPr>
          <a:xfrm flipH="1">
            <a:off x="5588001" y="2143125"/>
            <a:ext cx="993774" cy="0"/>
          </a:xfrm>
          <a:prstGeom prst="line">
            <a:avLst/>
          </a:prstGeom>
          <a:ln w="28575">
            <a:solidFill>
              <a:srgbClr val="FCAB10"/>
            </a:solidFill>
            <a:prstDash val="dash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13</xdr:col>
      <xdr:colOff>19050</xdr:colOff>
      <xdr:row>4</xdr:row>
      <xdr:rowOff>180975</xdr:rowOff>
    </xdr:from>
    <xdr:to>
      <xdr:col>14</xdr:col>
      <xdr:colOff>0</xdr:colOff>
      <xdr:row>6</xdr:row>
      <xdr:rowOff>333375</xdr:rowOff>
    </xdr:to>
    <xdr:grpSp>
      <xdr:nvGrpSpPr>
        <xdr:cNvPr id="48" name="Group 47">
          <a:extLst>
            <a:ext uri="{FF2B5EF4-FFF2-40B4-BE49-F238E27FC236}">
              <a16:creationId xmlns:a16="http://schemas.microsoft.com/office/drawing/2014/main" id="{96C17A02-5B72-4E0D-9A41-234B5224BD02}"/>
            </a:ext>
          </a:extLst>
        </xdr:cNvPr>
        <xdr:cNvGrpSpPr/>
      </xdr:nvGrpSpPr>
      <xdr:grpSpPr>
        <a:xfrm>
          <a:off x="7658100" y="1552575"/>
          <a:ext cx="590550" cy="838200"/>
          <a:chOff x="7658100" y="1552575"/>
          <a:chExt cx="590550" cy="838200"/>
        </a:xfrm>
      </xdr:grpSpPr>
      <xdr:sp macro="" textlink="">
        <xdr:nvSpPr>
          <xdr:cNvPr id="14" name="Oval 13">
            <a:extLst>
              <a:ext uri="{FF2B5EF4-FFF2-40B4-BE49-F238E27FC236}">
                <a16:creationId xmlns:a16="http://schemas.microsoft.com/office/drawing/2014/main" id="{370E13FD-FEB2-4888-BB1C-0C8B25C7AE9B}"/>
              </a:ext>
            </a:extLst>
          </xdr:cNvPr>
          <xdr:cNvSpPr/>
        </xdr:nvSpPr>
        <xdr:spPr>
          <a:xfrm>
            <a:off x="7658100" y="1552575"/>
            <a:ext cx="360000" cy="330200"/>
          </a:xfrm>
          <a:prstGeom prst="ellipse">
            <a:avLst/>
          </a:prstGeom>
          <a:solidFill>
            <a:srgbClr val="05668D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cxnSp macro="">
        <xdr:nvCxnSpPr>
          <xdr:cNvPr id="31" name="Straight Connector 30">
            <a:extLst>
              <a:ext uri="{FF2B5EF4-FFF2-40B4-BE49-F238E27FC236}">
                <a16:creationId xmlns:a16="http://schemas.microsoft.com/office/drawing/2014/main" id="{49609DE8-FFBE-4914-A707-D2BAB1ADF4D0}"/>
              </a:ext>
            </a:extLst>
          </xdr:cNvPr>
          <xdr:cNvCxnSpPr/>
        </xdr:nvCxnSpPr>
        <xdr:spPr>
          <a:xfrm flipH="1" flipV="1">
            <a:off x="8248650" y="2162175"/>
            <a:ext cx="0" cy="228600"/>
          </a:xfrm>
          <a:prstGeom prst="line">
            <a:avLst/>
          </a:prstGeom>
          <a:ln w="28575">
            <a:solidFill>
              <a:srgbClr val="05668D"/>
            </a:solidFill>
            <a:prstDash val="lgDashDot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6" name="Straight Connector 45">
            <a:extLst>
              <a:ext uri="{FF2B5EF4-FFF2-40B4-BE49-F238E27FC236}">
                <a16:creationId xmlns:a16="http://schemas.microsoft.com/office/drawing/2014/main" id="{E7264F66-FF0B-479F-B44A-7DD23F2CF462}"/>
              </a:ext>
            </a:extLst>
          </xdr:cNvPr>
          <xdr:cNvCxnSpPr/>
        </xdr:nvCxnSpPr>
        <xdr:spPr>
          <a:xfrm flipH="1" flipV="1">
            <a:off x="7839075" y="2143125"/>
            <a:ext cx="400049" cy="0"/>
          </a:xfrm>
          <a:prstGeom prst="line">
            <a:avLst/>
          </a:prstGeom>
          <a:ln w="28575">
            <a:solidFill>
              <a:srgbClr val="05668D"/>
            </a:solidFill>
            <a:prstDash val="dash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16c91aa6c1011e4c/LuxTemplates/Store/Products/Sales%20Tracking%20Spreadsheet/Sales%20Tracking%20Spreadsheet%20-%20Pro/Sales%20Tracking%20Spreadsheet-NoVb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rgets"/>
      <sheetName val="Sales Data"/>
      <sheetName val="Overview"/>
      <sheetName val="KPI"/>
      <sheetName val="Settings"/>
      <sheetName val="Support"/>
      <sheetName val="KPIBackend_data"/>
    </sheetNames>
    <sheetDataSet>
      <sheetData sheetId="0">
        <row r="10">
          <cell r="D10">
            <v>9000</v>
          </cell>
        </row>
      </sheetData>
      <sheetData sheetId="1"/>
      <sheetData sheetId="2"/>
      <sheetData sheetId="3"/>
      <sheetData sheetId="4"/>
      <sheetData sheetId="5"/>
      <sheetData sheetId="6">
        <row r="8">
          <cell r="D8">
            <v>2021</v>
          </cell>
        </row>
        <row r="9">
          <cell r="D9">
            <v>11</v>
          </cell>
          <cell r="G9">
            <v>0</v>
          </cell>
        </row>
        <row r="11">
          <cell r="D11" t="str">
            <v>5. Win</v>
          </cell>
        </row>
        <row r="12">
          <cell r="D12" t="str">
            <v>Lost Lead</v>
          </cell>
        </row>
        <row r="14">
          <cell r="D14">
            <v>0</v>
          </cell>
        </row>
        <row r="47">
          <cell r="S47" t="str">
            <v>In 7-14 days</v>
          </cell>
        </row>
      </sheetData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FDD2E8A8-CB0F-42DA-BB4A-EB2C3C816AC4}" name="tbRate" displayName="tbRate" ref="B3:B13" totalsRowShown="0">
  <autoFilter ref="B3:B13" xr:uid="{FDD2E8A8-CB0F-42DA-BB4A-EB2C3C816AC4}"/>
  <tableColumns count="1">
    <tableColumn id="1" xr3:uid="{9B3266FE-7146-45E3-856A-F9E7A043B6C7}" name="Rate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916E"/>
  </sheetPr>
  <dimension ref="A1:N49"/>
  <sheetViews>
    <sheetView showGridLines="0" showRowColHeaders="0" tabSelected="1" zoomScaleNormal="100" workbookViewId="0">
      <selection activeCell="C5" sqref="C5"/>
    </sheetView>
  </sheetViews>
  <sheetFormatPr defaultRowHeight="27" customHeight="1" x14ac:dyDescent="0.35"/>
  <cols>
    <col min="1" max="1" width="23.81640625" style="33" customWidth="1"/>
    <col min="2" max="2" width="2.6328125" style="1" customWidth="1"/>
    <col min="3" max="3" width="49.08984375" style="1" customWidth="1"/>
    <col min="4" max="4" width="14.1796875" style="2" customWidth="1"/>
    <col min="5" max="5" width="1" style="1" customWidth="1"/>
    <col min="6" max="6" width="14.453125" style="1" customWidth="1"/>
    <col min="7" max="8" width="3.6328125" style="1" customWidth="1"/>
    <col min="9" max="9" width="49.08984375" style="1" customWidth="1"/>
    <col min="10" max="10" width="14.1796875" style="1" customWidth="1"/>
    <col min="11" max="11" width="1" style="1" customWidth="1"/>
    <col min="12" max="12" width="14.1796875" style="1" customWidth="1"/>
    <col min="13" max="13" width="3.6328125" style="1" customWidth="1"/>
    <col min="14" max="16384" width="8.7265625" style="1"/>
  </cols>
  <sheetData>
    <row r="1" spans="1:12" ht="27" customHeight="1" x14ac:dyDescent="0.35">
      <c r="C1" s="77" t="s">
        <v>34</v>
      </c>
      <c r="D1" s="77"/>
      <c r="E1" s="77"/>
      <c r="F1" s="77"/>
      <c r="G1" s="77"/>
      <c r="H1" s="77"/>
      <c r="I1" s="77"/>
      <c r="J1" s="77"/>
      <c r="K1" s="77"/>
      <c r="L1" s="77"/>
    </row>
    <row r="3" spans="1:12" ht="27" customHeight="1" x14ac:dyDescent="0.35">
      <c r="C3" s="78" t="s">
        <v>104</v>
      </c>
      <c r="D3" s="79"/>
      <c r="E3" s="79"/>
      <c r="F3" s="79"/>
      <c r="G3" s="79"/>
      <c r="H3" s="79"/>
      <c r="I3" s="79"/>
      <c r="J3" s="79"/>
      <c r="K3" s="79"/>
      <c r="L3" s="80"/>
    </row>
    <row r="4" spans="1:12" ht="27" customHeight="1" x14ac:dyDescent="0.35">
      <c r="A4" s="42"/>
      <c r="C4" s="81"/>
      <c r="D4" s="82"/>
      <c r="E4" s="82"/>
      <c r="F4" s="82"/>
      <c r="G4" s="82"/>
      <c r="H4" s="82"/>
      <c r="I4" s="82"/>
      <c r="J4" s="82"/>
      <c r="K4" s="82"/>
      <c r="L4" s="83"/>
    </row>
    <row r="5" spans="1:12" ht="27" customHeight="1" x14ac:dyDescent="0.35">
      <c r="A5" s="26" t="s">
        <v>90</v>
      </c>
    </row>
    <row r="6" spans="1:12" ht="27" customHeight="1" x14ac:dyDescent="0.35">
      <c r="A6" s="42" t="s">
        <v>91</v>
      </c>
      <c r="C6" s="18" t="s">
        <v>2</v>
      </c>
      <c r="D6" s="50" t="s">
        <v>20</v>
      </c>
      <c r="E6" s="7"/>
      <c r="F6" s="50" t="s">
        <v>21</v>
      </c>
      <c r="I6" s="16" t="s">
        <v>5</v>
      </c>
      <c r="J6" s="48" t="s">
        <v>20</v>
      </c>
      <c r="K6" s="10"/>
      <c r="L6" s="48" t="s">
        <v>21</v>
      </c>
    </row>
    <row r="7" spans="1:12" ht="27" customHeight="1" x14ac:dyDescent="0.35">
      <c r="A7" s="42" t="s">
        <v>92</v>
      </c>
      <c r="C7" s="19" t="s">
        <v>6</v>
      </c>
      <c r="D7" s="84" t="s">
        <v>83</v>
      </c>
      <c r="E7" s="84"/>
      <c r="F7" s="84"/>
      <c r="I7" s="20" t="s">
        <v>7</v>
      </c>
      <c r="J7" s="87" t="s">
        <v>82</v>
      </c>
      <c r="K7" s="87"/>
      <c r="L7" s="87"/>
    </row>
    <row r="8" spans="1:12" ht="27" customHeight="1" x14ac:dyDescent="0.35">
      <c r="A8" s="43" t="s">
        <v>93</v>
      </c>
      <c r="C8" s="70" t="s">
        <v>114</v>
      </c>
      <c r="D8" s="13">
        <v>8</v>
      </c>
      <c r="E8" s="14"/>
      <c r="F8" s="13">
        <v>6</v>
      </c>
      <c r="I8" s="70" t="s">
        <v>124</v>
      </c>
      <c r="J8" s="13">
        <v>8</v>
      </c>
      <c r="K8" s="14"/>
      <c r="L8" s="13">
        <v>5</v>
      </c>
    </row>
    <row r="9" spans="1:12" ht="27" customHeight="1" x14ac:dyDescent="0.35">
      <c r="A9" s="30"/>
      <c r="C9" s="69" t="s">
        <v>115</v>
      </c>
      <c r="D9" s="3">
        <v>6</v>
      </c>
      <c r="E9" s="8"/>
      <c r="F9" s="3">
        <v>6</v>
      </c>
      <c r="I9" s="69" t="s">
        <v>125</v>
      </c>
      <c r="J9" s="3">
        <v>5</v>
      </c>
      <c r="K9" s="8"/>
      <c r="L9" s="3">
        <v>3</v>
      </c>
    </row>
    <row r="10" spans="1:12" ht="27" customHeight="1" x14ac:dyDescent="0.35">
      <c r="A10" s="30"/>
      <c r="C10" s="69" t="s">
        <v>116</v>
      </c>
      <c r="D10" s="3">
        <v>8</v>
      </c>
      <c r="E10" s="8"/>
      <c r="F10" s="3">
        <v>8</v>
      </c>
      <c r="I10" s="69" t="s">
        <v>126</v>
      </c>
      <c r="J10" s="3">
        <v>5</v>
      </c>
      <c r="K10" s="8"/>
      <c r="L10" s="3">
        <v>3</v>
      </c>
    </row>
    <row r="11" spans="1:12" ht="27" customHeight="1" x14ac:dyDescent="0.35">
      <c r="C11" s="69" t="s">
        <v>117</v>
      </c>
      <c r="D11" s="3">
        <v>7</v>
      </c>
      <c r="E11" s="8"/>
      <c r="F11" s="3">
        <v>7</v>
      </c>
      <c r="I11" s="69" t="s">
        <v>127</v>
      </c>
      <c r="J11" s="3">
        <v>7</v>
      </c>
      <c r="K11" s="8"/>
      <c r="L11" s="3">
        <v>5</v>
      </c>
    </row>
    <row r="12" spans="1:12" ht="27" customHeight="1" x14ac:dyDescent="0.35">
      <c r="C12" s="69" t="s">
        <v>118</v>
      </c>
      <c r="D12" s="3">
        <v>7</v>
      </c>
      <c r="E12" s="8"/>
      <c r="F12" s="3">
        <v>6</v>
      </c>
      <c r="I12" s="69" t="s">
        <v>128</v>
      </c>
      <c r="J12" s="3">
        <v>6</v>
      </c>
      <c r="K12" s="8"/>
      <c r="L12" s="3">
        <v>5</v>
      </c>
    </row>
    <row r="13" spans="1:12" ht="27" customHeight="1" x14ac:dyDescent="0.35">
      <c r="C13" s="69" t="s">
        <v>119</v>
      </c>
      <c r="D13" s="3">
        <v>8</v>
      </c>
      <c r="E13" s="8"/>
      <c r="F13" s="3">
        <v>6</v>
      </c>
      <c r="I13" s="69" t="s">
        <v>129</v>
      </c>
      <c r="J13" s="3">
        <v>8</v>
      </c>
      <c r="K13" s="8"/>
      <c r="L13" s="3">
        <v>4</v>
      </c>
    </row>
    <row r="14" spans="1:12" ht="27" customHeight="1" x14ac:dyDescent="0.35">
      <c r="C14" s="69" t="s">
        <v>120</v>
      </c>
      <c r="D14" s="3">
        <v>6</v>
      </c>
      <c r="E14" s="8"/>
      <c r="F14" s="3">
        <v>6</v>
      </c>
      <c r="I14" s="69" t="s">
        <v>130</v>
      </c>
      <c r="J14" s="3">
        <v>8</v>
      </c>
      <c r="K14" s="8"/>
      <c r="L14" s="3">
        <v>6</v>
      </c>
    </row>
    <row r="15" spans="1:12" ht="27" customHeight="1" x14ac:dyDescent="0.35">
      <c r="C15" s="69" t="s">
        <v>121</v>
      </c>
      <c r="D15" s="3">
        <v>8</v>
      </c>
      <c r="E15" s="8"/>
      <c r="F15" s="3">
        <v>7</v>
      </c>
      <c r="I15" s="69" t="s">
        <v>131</v>
      </c>
      <c r="J15" s="3">
        <v>7</v>
      </c>
      <c r="K15" s="8"/>
      <c r="L15" s="3">
        <v>5</v>
      </c>
    </row>
    <row r="16" spans="1:12" ht="27" customHeight="1" x14ac:dyDescent="0.35">
      <c r="C16" s="69" t="s">
        <v>122</v>
      </c>
      <c r="D16" s="3">
        <v>5</v>
      </c>
      <c r="E16" s="8"/>
      <c r="F16" s="3">
        <v>7</v>
      </c>
      <c r="I16" s="69" t="s">
        <v>132</v>
      </c>
      <c r="J16" s="3">
        <v>6</v>
      </c>
      <c r="K16" s="8"/>
      <c r="L16" s="3">
        <v>5</v>
      </c>
    </row>
    <row r="17" spans="2:14" ht="27" customHeight="1" thickBot="1" x14ac:dyDescent="0.4">
      <c r="C17" s="69" t="s">
        <v>123</v>
      </c>
      <c r="D17" s="31">
        <v>7</v>
      </c>
      <c r="E17" s="8"/>
      <c r="F17" s="31">
        <v>7</v>
      </c>
      <c r="I17" s="71" t="s">
        <v>133</v>
      </c>
      <c r="J17" s="23">
        <v>6</v>
      </c>
      <c r="K17" s="8"/>
      <c r="L17" s="23">
        <v>6</v>
      </c>
    </row>
    <row r="18" spans="2:14" ht="27" customHeight="1" x14ac:dyDescent="0.35">
      <c r="B18" s="8"/>
      <c r="C18" s="4" t="s">
        <v>1</v>
      </c>
      <c r="D18" s="36">
        <f>IFERROR(AVERAGE(D8:D17),0)</f>
        <v>7</v>
      </c>
      <c r="E18" s="37"/>
      <c r="F18" s="38">
        <f>IFERROR(AVERAGE(F8:F17),0)</f>
        <v>6.6</v>
      </c>
      <c r="G18" s="8"/>
      <c r="H18" s="8"/>
      <c r="I18" s="6" t="s">
        <v>1</v>
      </c>
      <c r="J18" s="39">
        <f>IFERROR(AVERAGE(J8:J17),0)</f>
        <v>6.6</v>
      </c>
      <c r="K18" s="37"/>
      <c r="L18" s="39">
        <f>IFERROR(AVERAGE(L8:L17),0)</f>
        <v>4.7</v>
      </c>
      <c r="M18" s="8"/>
      <c r="N18" s="8"/>
    </row>
    <row r="19" spans="2:14" ht="27" customHeight="1" x14ac:dyDescent="0.35">
      <c r="B19" s="8"/>
      <c r="C19" s="8"/>
      <c r="D19" s="5"/>
      <c r="E19" s="8"/>
      <c r="F19" s="8"/>
      <c r="G19" s="8"/>
      <c r="H19" s="8"/>
      <c r="M19" s="8"/>
      <c r="N19" s="8"/>
    </row>
    <row r="20" spans="2:14" ht="27" customHeight="1" x14ac:dyDescent="0.35">
      <c r="C20" s="15" t="s">
        <v>3</v>
      </c>
      <c r="D20" s="51" t="s">
        <v>20</v>
      </c>
      <c r="E20" s="9"/>
      <c r="F20" s="51" t="s">
        <v>21</v>
      </c>
      <c r="I20" s="17" t="s">
        <v>4</v>
      </c>
      <c r="J20" s="49" t="s">
        <v>20</v>
      </c>
      <c r="K20" s="11"/>
      <c r="L20" s="49" t="s">
        <v>21</v>
      </c>
    </row>
    <row r="21" spans="2:14" ht="27" customHeight="1" x14ac:dyDescent="0.35">
      <c r="C21" s="21" t="s">
        <v>8</v>
      </c>
      <c r="D21" s="85" t="s">
        <v>83</v>
      </c>
      <c r="E21" s="85"/>
      <c r="F21" s="85"/>
      <c r="I21" s="22" t="s">
        <v>9</v>
      </c>
      <c r="J21" s="86" t="s">
        <v>82</v>
      </c>
      <c r="K21" s="86"/>
      <c r="L21" s="86"/>
    </row>
    <row r="22" spans="2:14" ht="27" customHeight="1" x14ac:dyDescent="0.35">
      <c r="C22" s="70" t="s">
        <v>134</v>
      </c>
      <c r="D22" s="13">
        <v>8</v>
      </c>
      <c r="E22" s="14"/>
      <c r="F22" s="13">
        <v>8</v>
      </c>
      <c r="I22" s="70" t="s">
        <v>135</v>
      </c>
      <c r="J22" s="13">
        <v>7</v>
      </c>
      <c r="K22" s="14"/>
      <c r="L22" s="13">
        <v>7</v>
      </c>
    </row>
    <row r="23" spans="2:14" ht="27" customHeight="1" x14ac:dyDescent="0.35">
      <c r="C23" s="69" t="s">
        <v>136</v>
      </c>
      <c r="D23" s="3">
        <v>6</v>
      </c>
      <c r="E23" s="8"/>
      <c r="F23" s="3">
        <v>6</v>
      </c>
      <c r="I23" s="69" t="s">
        <v>137</v>
      </c>
      <c r="J23" s="3">
        <v>8</v>
      </c>
      <c r="K23" s="8"/>
      <c r="L23" s="3">
        <v>8</v>
      </c>
    </row>
    <row r="24" spans="2:14" ht="27" customHeight="1" x14ac:dyDescent="0.35">
      <c r="C24" s="69" t="s">
        <v>138</v>
      </c>
      <c r="D24" s="3">
        <v>6</v>
      </c>
      <c r="E24" s="8"/>
      <c r="F24" s="3">
        <v>5</v>
      </c>
      <c r="I24" s="69" t="s">
        <v>139</v>
      </c>
      <c r="J24" s="3">
        <v>6</v>
      </c>
      <c r="K24" s="8"/>
      <c r="L24" s="3">
        <v>6</v>
      </c>
    </row>
    <row r="25" spans="2:14" ht="27" customHeight="1" x14ac:dyDescent="0.35">
      <c r="C25" s="69" t="s">
        <v>140</v>
      </c>
      <c r="D25" s="3">
        <v>9</v>
      </c>
      <c r="E25" s="8"/>
      <c r="F25" s="3">
        <v>5</v>
      </c>
      <c r="I25" s="69" t="s">
        <v>141</v>
      </c>
      <c r="J25" s="3">
        <v>7</v>
      </c>
      <c r="K25" s="8"/>
      <c r="L25" s="3">
        <v>4</v>
      </c>
    </row>
    <row r="26" spans="2:14" ht="27" customHeight="1" x14ac:dyDescent="0.35">
      <c r="C26" s="69" t="s">
        <v>142</v>
      </c>
      <c r="D26" s="3">
        <v>7</v>
      </c>
      <c r="E26" s="8"/>
      <c r="F26" s="3">
        <v>7</v>
      </c>
      <c r="I26" s="69" t="s">
        <v>143</v>
      </c>
      <c r="J26" s="3">
        <v>6</v>
      </c>
      <c r="K26" s="8"/>
      <c r="L26" s="3">
        <v>5</v>
      </c>
    </row>
    <row r="27" spans="2:14" ht="27" customHeight="1" x14ac:dyDescent="0.35">
      <c r="C27" s="69" t="s">
        <v>144</v>
      </c>
      <c r="D27" s="3">
        <v>6</v>
      </c>
      <c r="E27" s="8"/>
      <c r="F27" s="3">
        <v>6</v>
      </c>
      <c r="I27" s="69" t="s">
        <v>145</v>
      </c>
      <c r="J27" s="3">
        <v>6</v>
      </c>
      <c r="K27" s="8"/>
      <c r="L27" s="3">
        <v>5</v>
      </c>
    </row>
    <row r="28" spans="2:14" ht="27" customHeight="1" x14ac:dyDescent="0.35">
      <c r="C28" s="69" t="s">
        <v>146</v>
      </c>
      <c r="D28" s="3">
        <v>6</v>
      </c>
      <c r="E28" s="8"/>
      <c r="F28" s="3">
        <v>6</v>
      </c>
      <c r="I28" s="69" t="s">
        <v>147</v>
      </c>
      <c r="J28" s="3">
        <v>4</v>
      </c>
      <c r="K28" s="8"/>
      <c r="L28" s="3">
        <v>4</v>
      </c>
    </row>
    <row r="29" spans="2:14" ht="27" customHeight="1" x14ac:dyDescent="0.35">
      <c r="C29" s="69" t="s">
        <v>148</v>
      </c>
      <c r="D29" s="3">
        <v>5</v>
      </c>
      <c r="E29" s="8"/>
      <c r="F29" s="3">
        <v>7</v>
      </c>
      <c r="I29" s="69" t="s">
        <v>149</v>
      </c>
      <c r="J29" s="3">
        <v>3</v>
      </c>
      <c r="K29" s="8"/>
      <c r="L29" s="3">
        <v>3</v>
      </c>
    </row>
    <row r="30" spans="2:14" ht="27" customHeight="1" x14ac:dyDescent="0.35">
      <c r="C30" s="69" t="s">
        <v>150</v>
      </c>
      <c r="D30" s="3">
        <v>6</v>
      </c>
      <c r="E30" s="8"/>
      <c r="F30" s="3">
        <v>5</v>
      </c>
      <c r="I30" s="69" t="s">
        <v>151</v>
      </c>
      <c r="J30" s="3">
        <v>5</v>
      </c>
      <c r="K30" s="8"/>
      <c r="L30" s="3">
        <v>3</v>
      </c>
    </row>
    <row r="31" spans="2:14" ht="27" customHeight="1" thickBot="1" x14ac:dyDescent="0.4">
      <c r="C31" s="69" t="s">
        <v>152</v>
      </c>
      <c r="D31" s="31">
        <v>6</v>
      </c>
      <c r="E31" s="8"/>
      <c r="F31" s="31">
        <v>6</v>
      </c>
      <c r="I31" s="71" t="s">
        <v>153</v>
      </c>
      <c r="J31" s="23">
        <v>6</v>
      </c>
      <c r="K31" s="12"/>
      <c r="L31" s="23">
        <v>6</v>
      </c>
    </row>
    <row r="32" spans="2:14" ht="27" customHeight="1" x14ac:dyDescent="0.35">
      <c r="C32" s="4" t="s">
        <v>1</v>
      </c>
      <c r="D32" s="36">
        <f>IFERROR(AVERAGE(D22:D31),0)</f>
        <v>6.5</v>
      </c>
      <c r="E32" s="37"/>
      <c r="F32" s="38">
        <f>IFERROR(AVERAGE(F22:F31),0)</f>
        <v>6.1</v>
      </c>
      <c r="I32" s="6" t="s">
        <v>1</v>
      </c>
      <c r="J32" s="39">
        <f>IFERROR(AVERAGE(J22:J31),0)</f>
        <v>5.8</v>
      </c>
      <c r="K32" s="37"/>
      <c r="L32" s="39">
        <f>IFERROR(AVERAGE(L22:L31),0)</f>
        <v>5.0999999999999996</v>
      </c>
    </row>
    <row r="33" spans="4:4" ht="27" customHeight="1" x14ac:dyDescent="0.35">
      <c r="D33" s="1"/>
    </row>
    <row r="34" spans="4:4" ht="27" customHeight="1" x14ac:dyDescent="0.35">
      <c r="D34" s="1"/>
    </row>
    <row r="35" spans="4:4" ht="27" customHeight="1" x14ac:dyDescent="0.35">
      <c r="D35" s="1"/>
    </row>
    <row r="49" spans="9:12" ht="27" customHeight="1" x14ac:dyDescent="0.35">
      <c r="I49" s="8"/>
      <c r="J49" s="5"/>
      <c r="K49" s="8"/>
      <c r="L49" s="8"/>
    </row>
  </sheetData>
  <mergeCells count="6">
    <mergeCell ref="C1:L1"/>
    <mergeCell ref="C3:L4"/>
    <mergeCell ref="D7:F7"/>
    <mergeCell ref="D21:F21"/>
    <mergeCell ref="J21:L21"/>
    <mergeCell ref="J7:L7"/>
  </mergeCells>
  <phoneticPr fontId="2" type="noConversion"/>
  <conditionalFormatting sqref="D8:F18 D22:F32">
    <cfRule type="colorScale" priority="15">
      <colorScale>
        <cfvo type="num" val="1"/>
        <cfvo type="num" val="5"/>
        <cfvo type="num" val="10"/>
        <color rgb="FFF8696B"/>
        <color rgb="FFFFEB84"/>
        <color rgb="FF63BE7B"/>
      </colorScale>
    </cfRule>
  </conditionalFormatting>
  <conditionalFormatting sqref="J22:J31 L22:L31 J8:L18">
    <cfRule type="colorScale" priority="9">
      <colorScale>
        <cfvo type="num" val="1"/>
        <cfvo type="num" val="5"/>
        <cfvo type="num" val="10"/>
        <color rgb="FF63BE7B"/>
        <color rgb="FFFFEB84"/>
        <color rgb="FFF8696B"/>
      </colorScale>
    </cfRule>
  </conditionalFormatting>
  <conditionalFormatting sqref="J32:L32">
    <cfRule type="colorScale" priority="1">
      <colorScale>
        <cfvo type="num" val="1"/>
        <cfvo type="num" val="5"/>
        <cfvo type="num" val="10"/>
        <color rgb="FF63BE7B"/>
        <color rgb="FFFFEB84"/>
        <color rgb="FFF8696B"/>
      </colorScale>
    </cfRule>
  </conditionalFormatting>
  <dataValidations count="1">
    <dataValidation type="list" allowBlank="1" showInputMessage="1" showErrorMessage="1" sqref="D8:D17 L8:L17 J8:J17 L22:L31 D22:D31 F22:F31 J22:J31 F8:F17" xr:uid="{6B2D4BE9-82EC-481B-AB57-04D5995B42CB}">
      <formula1>listRate</formula1>
    </dataValidation>
  </dataValidations>
  <hyperlinks>
    <hyperlink ref="A5" location="a1Input" display="2. Input" xr:uid="{39ED0291-D2EE-499C-B2EB-EEDF218E8634}"/>
    <hyperlink ref="A8" location="a1Summary" display="5. Summary" xr:uid="{949034A6-3B1A-476D-9FEB-499DBC7BC899}"/>
    <hyperlink ref="A7" location="a1BuildStr" display="4. Strategy" xr:uid="{0B92264E-0AB5-4DC9-AE8E-8C868F88A529}"/>
    <hyperlink ref="A6" location="a1SWAnalysis" display="3. Competitor Analysis" xr:uid="{1377C600-3CEB-465B-AA33-9D3BCD6A1DD1}"/>
  </hyperlink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FE7D2E-ABA9-4BEB-9A4C-70851E4084E0}">
  <sheetPr>
    <tabColor rgb="FF00916E"/>
  </sheetPr>
  <dimension ref="A1:I64"/>
  <sheetViews>
    <sheetView showGridLines="0" showRowColHeaders="0" topLeftCell="A4" workbookViewId="0">
      <selection activeCell="A9" sqref="A9"/>
    </sheetView>
  </sheetViews>
  <sheetFormatPr defaultRowHeight="27" customHeight="1" x14ac:dyDescent="0.35"/>
  <cols>
    <col min="1" max="1" width="23.81640625" style="30" customWidth="1"/>
    <col min="2" max="2" width="2.6328125" style="26" customWidth="1"/>
    <col min="3" max="3" width="51.54296875" style="26" customWidth="1"/>
    <col min="4" max="5" width="8.7265625" style="26"/>
    <col min="6" max="6" width="10.81640625" style="26" customWidth="1"/>
    <col min="7" max="7" width="51.54296875" style="26" customWidth="1"/>
    <col min="8" max="16384" width="8.7265625" style="26"/>
  </cols>
  <sheetData>
    <row r="1" spans="1:9" ht="27" customHeight="1" x14ac:dyDescent="0.35">
      <c r="C1" s="77" t="s">
        <v>86</v>
      </c>
      <c r="D1" s="77"/>
      <c r="E1" s="77"/>
      <c r="F1" s="77"/>
      <c r="G1" s="77"/>
      <c r="H1" s="77"/>
      <c r="I1" s="77"/>
    </row>
    <row r="3" spans="1:9" ht="27" customHeight="1" x14ac:dyDescent="0.35">
      <c r="C3" s="78" t="s">
        <v>88</v>
      </c>
      <c r="D3" s="79"/>
      <c r="E3" s="79"/>
      <c r="F3" s="79"/>
      <c r="G3" s="79"/>
      <c r="H3" s="79"/>
      <c r="I3" s="80"/>
    </row>
    <row r="4" spans="1:9" ht="27" customHeight="1" x14ac:dyDescent="0.35">
      <c r="C4" s="81"/>
      <c r="D4" s="82"/>
      <c r="E4" s="82"/>
      <c r="F4" s="82"/>
      <c r="G4" s="82"/>
      <c r="H4" s="82"/>
      <c r="I4" s="83"/>
    </row>
    <row r="5" spans="1:9" ht="27" customHeight="1" x14ac:dyDescent="0.35">
      <c r="A5" s="42" t="s">
        <v>90</v>
      </c>
    </row>
    <row r="6" spans="1:9" ht="27" customHeight="1" x14ac:dyDescent="0.35">
      <c r="A6" s="42" t="s">
        <v>91</v>
      </c>
      <c r="C6" s="34" t="s">
        <v>35</v>
      </c>
      <c r="D6" s="35" t="s">
        <v>36</v>
      </c>
      <c r="E6" s="35" t="s">
        <v>37</v>
      </c>
      <c r="G6" s="40" t="s">
        <v>50</v>
      </c>
      <c r="H6" s="41" t="s">
        <v>36</v>
      </c>
      <c r="I6" s="41" t="s">
        <v>37</v>
      </c>
    </row>
    <row r="7" spans="1:9" ht="27" customHeight="1" x14ac:dyDescent="0.35">
      <c r="A7" s="26" t="s">
        <v>61</v>
      </c>
      <c r="C7" s="72" t="str">
        <f>IF(Source!J31=0,"",Source!J31)</f>
        <v>Products are really innovative vs competition</v>
      </c>
      <c r="D7" s="73">
        <f>IF(Source!J31=0,"",Source!K31)</f>
        <v>8</v>
      </c>
      <c r="E7" s="73">
        <f>IF(Source!J31=0,"",Source!L31)</f>
        <v>6</v>
      </c>
      <c r="F7" s="74"/>
      <c r="G7" s="72" t="str">
        <f>IF(Source!J43=0,"",Source!J43)</f>
        <v>We have little market presence of reputation</v>
      </c>
      <c r="H7" s="73">
        <f>IF(Source!J43=0,"",Source!K43)</f>
        <v>8</v>
      </c>
      <c r="I7" s="73">
        <f>IF(Source!J43=0,"",Source!L43)</f>
        <v>5</v>
      </c>
    </row>
    <row r="8" spans="1:9" ht="5.5" customHeight="1" x14ac:dyDescent="0.35">
      <c r="C8" s="74"/>
      <c r="D8" s="74"/>
      <c r="E8" s="74"/>
      <c r="F8" s="74"/>
      <c r="G8" s="74"/>
      <c r="H8" s="74"/>
      <c r="I8" s="74"/>
    </row>
    <row r="9" spans="1:9" ht="27" customHeight="1" x14ac:dyDescent="0.35">
      <c r="A9" s="42" t="s">
        <v>62</v>
      </c>
      <c r="C9" s="74" t="str">
        <f>IFERROR(INDEX(Source!$O$7:$O$9,MATCH('S-W -Competitor Analysis'!D7-'S-W -Competitor Analysis'!E7,Source!$N$7:$N$9,-1)),"")</f>
        <v>Why am I better? What can I do to increase this gap?</v>
      </c>
      <c r="D9" s="74"/>
      <c r="E9" s="74"/>
      <c r="F9" s="74"/>
      <c r="G9" s="74" t="str">
        <f>IFERROR(INDEX(Source!$O$11:$O$13,MATCH('S-W -Competitor Analysis'!H7-'S-W -Competitor Analysis'!I7,Source!$N$11:$N$13,-1)),"")</f>
        <v>Why is the competition better? What can I do to reduce the impact?</v>
      </c>
      <c r="H9" s="74"/>
      <c r="I9" s="74"/>
    </row>
    <row r="10" spans="1:9" ht="27" customHeight="1" x14ac:dyDescent="0.35">
      <c r="A10" s="42" t="s">
        <v>92</v>
      </c>
      <c r="C10" s="88" t="s">
        <v>154</v>
      </c>
      <c r="D10" s="89"/>
      <c r="E10" s="90"/>
      <c r="G10" s="88" t="s">
        <v>155</v>
      </c>
      <c r="H10" s="89"/>
      <c r="I10" s="90"/>
    </row>
    <row r="11" spans="1:9" ht="27" customHeight="1" x14ac:dyDescent="0.35">
      <c r="A11" s="43" t="s">
        <v>93</v>
      </c>
    </row>
    <row r="12" spans="1:9" ht="27" customHeight="1" x14ac:dyDescent="0.35">
      <c r="C12" s="34" t="s">
        <v>43</v>
      </c>
      <c r="D12" s="35" t="s">
        <v>36</v>
      </c>
      <c r="E12" s="35" t="s">
        <v>37</v>
      </c>
      <c r="G12" s="40" t="s">
        <v>51</v>
      </c>
      <c r="H12" s="41" t="s">
        <v>36</v>
      </c>
      <c r="I12" s="41" t="s">
        <v>37</v>
      </c>
    </row>
    <row r="13" spans="1:9" ht="27" customHeight="1" x14ac:dyDescent="0.35">
      <c r="C13" s="72" t="str">
        <f>IF(Source!J32=0,"",Source!J32)</f>
        <v>Able to respond quckly via email</v>
      </c>
      <c r="D13" s="73">
        <f>IF(Source!J32=0,"",Source!K32)</f>
        <v>8</v>
      </c>
      <c r="E13" s="73">
        <f>IF(Source!J32=0,"",Source!L32)</f>
        <v>8</v>
      </c>
      <c r="F13" s="74"/>
      <c r="G13" s="72" t="str">
        <f>IF(Source!J44=0,"",Source!J44)</f>
        <v>Lacking in social media presence</v>
      </c>
      <c r="H13" s="73">
        <f>IF(Source!J44=0,"",Source!K44)</f>
        <v>8</v>
      </c>
      <c r="I13" s="73">
        <f>IF(Source!J44=0,"",Source!L44)</f>
        <v>4</v>
      </c>
    </row>
    <row r="14" spans="1:9" ht="5.5" customHeight="1" x14ac:dyDescent="0.35">
      <c r="C14" s="74"/>
      <c r="D14" s="74"/>
      <c r="E14" s="74"/>
      <c r="F14" s="74"/>
      <c r="G14" s="74"/>
      <c r="H14" s="74"/>
      <c r="I14" s="74"/>
    </row>
    <row r="15" spans="1:9" ht="27" customHeight="1" x14ac:dyDescent="0.35">
      <c r="C15" s="74" t="str">
        <f>IFERROR(INDEX(Source!$O$7:$O$9,MATCH('S-W -Competitor Analysis'!D13-'S-W -Competitor Analysis'!E13,Source!$N$7:$N$9,-1)),"")</f>
        <v>What can I do to get ahead of competitors?</v>
      </c>
      <c r="D15" s="74"/>
      <c r="E15" s="74"/>
      <c r="F15" s="74"/>
      <c r="G15" s="74" t="str">
        <f>IFERROR(INDEX(Source!$O$11:$O$13,MATCH('S-W -Competitor Analysis'!H13-'S-W -Competitor Analysis'!I13,Source!$N$11:$N$13,-1)),"")</f>
        <v>Why is the competition better? What can I do to reduce the impact?</v>
      </c>
      <c r="H15" s="74"/>
      <c r="I15" s="74"/>
    </row>
    <row r="16" spans="1:9" ht="27" customHeight="1" x14ac:dyDescent="0.35">
      <c r="C16" s="88" t="s">
        <v>156</v>
      </c>
      <c r="D16" s="89"/>
      <c r="E16" s="90"/>
      <c r="G16" s="88" t="s">
        <v>157</v>
      </c>
      <c r="H16" s="89"/>
      <c r="I16" s="90"/>
    </row>
    <row r="18" spans="3:9" ht="27" customHeight="1" x14ac:dyDescent="0.35">
      <c r="C18" s="34" t="s">
        <v>44</v>
      </c>
      <c r="D18" s="35" t="s">
        <v>36</v>
      </c>
      <c r="E18" s="35" t="s">
        <v>37</v>
      </c>
      <c r="G18" s="40" t="s">
        <v>52</v>
      </c>
      <c r="H18" s="41" t="s">
        <v>36</v>
      </c>
      <c r="I18" s="41" t="s">
        <v>37</v>
      </c>
    </row>
    <row r="19" spans="3:9" ht="27" customHeight="1" x14ac:dyDescent="0.35">
      <c r="C19" s="72" t="str">
        <f>IF(Source!J33=0,"",Source!J33)</f>
        <v>Low overheads, so we can offer good value to customers</v>
      </c>
      <c r="D19" s="73">
        <f>IF(Source!J33=0,"",Source!K33)</f>
        <v>8</v>
      </c>
      <c r="E19" s="73">
        <f>IF(Source!J33=0,"",Source!L33)</f>
        <v>6</v>
      </c>
      <c r="F19" s="74"/>
      <c r="G19" s="72" t="str">
        <f>IF(Source!J45=0,"",Source!J45)</f>
        <v>Lack of project staff to focus on multiple projects</v>
      </c>
      <c r="H19" s="73">
        <f>IF(Source!J45=0,"",Source!K45)</f>
        <v>8</v>
      </c>
      <c r="I19" s="73">
        <f>IF(Source!J45=0,"",Source!L45)</f>
        <v>6</v>
      </c>
    </row>
    <row r="20" spans="3:9" ht="5.5" customHeight="1" x14ac:dyDescent="0.35">
      <c r="C20" s="74"/>
      <c r="D20" s="74"/>
      <c r="E20" s="74"/>
      <c r="F20" s="74"/>
      <c r="G20" s="74"/>
      <c r="H20" s="74"/>
      <c r="I20" s="74"/>
    </row>
    <row r="21" spans="3:9" ht="27" customHeight="1" x14ac:dyDescent="0.35">
      <c r="C21" s="74" t="str">
        <f>IFERROR(INDEX(Source!$O$7:$O$9,MATCH('S-W -Competitor Analysis'!D19-'S-W -Competitor Analysis'!E19,Source!$N$7:$N$9,-1)),"")</f>
        <v>Why am I better? What can I do to increase this gap?</v>
      </c>
      <c r="D21" s="74"/>
      <c r="E21" s="74"/>
      <c r="F21" s="74"/>
      <c r="G21" s="74" t="str">
        <f>IFERROR(INDEX(Source!$O$11:$O$13,MATCH('S-W -Competitor Analysis'!H19-'S-W -Competitor Analysis'!I19,Source!$N$11:$N$13,-1)),"")</f>
        <v>Why is the competition better? What can I do to reduce the impact?</v>
      </c>
      <c r="H21" s="74"/>
      <c r="I21" s="74"/>
    </row>
    <row r="22" spans="3:9" ht="27" customHeight="1" x14ac:dyDescent="0.35">
      <c r="C22" s="88" t="s">
        <v>158</v>
      </c>
      <c r="D22" s="89"/>
      <c r="E22" s="90"/>
      <c r="G22" s="88" t="s">
        <v>159</v>
      </c>
      <c r="H22" s="89"/>
      <c r="I22" s="90"/>
    </row>
    <row r="24" spans="3:9" ht="27" customHeight="1" x14ac:dyDescent="0.35">
      <c r="C24" s="34" t="s">
        <v>112</v>
      </c>
      <c r="D24" s="35" t="s">
        <v>36</v>
      </c>
      <c r="E24" s="35" t="s">
        <v>37</v>
      </c>
      <c r="G24" s="40" t="s">
        <v>53</v>
      </c>
      <c r="H24" s="41" t="s">
        <v>36</v>
      </c>
      <c r="I24" s="41" t="s">
        <v>37</v>
      </c>
    </row>
    <row r="25" spans="3:9" ht="27" customHeight="1" x14ac:dyDescent="0.35">
      <c r="C25" s="72" t="str">
        <f>IF(Source!J34=0,"",Source!J34)</f>
        <v>High profit margin</v>
      </c>
      <c r="D25" s="73">
        <f>IF(Source!J34=0,"",Source!K34)</f>
        <v>8</v>
      </c>
      <c r="E25" s="73">
        <f>IF(Source!J34=0,"",Source!L34)</f>
        <v>7</v>
      </c>
      <c r="F25" s="74"/>
      <c r="G25" s="72" t="str">
        <f>IF(Source!J46=0,"",Source!J46)</f>
        <v>Language skills to create good copy</v>
      </c>
      <c r="H25" s="73">
        <f>IF(Source!J46=0,"",Source!K46)</f>
        <v>7</v>
      </c>
      <c r="I25" s="73">
        <f>IF(Source!J46=0,"",Source!L46)</f>
        <v>5</v>
      </c>
    </row>
    <row r="26" spans="3:9" ht="5.5" customHeight="1" x14ac:dyDescent="0.35">
      <c r="C26" s="74"/>
      <c r="D26" s="74"/>
      <c r="E26" s="74"/>
      <c r="F26" s="74"/>
      <c r="G26" s="74"/>
      <c r="H26" s="74"/>
      <c r="I26" s="74"/>
    </row>
    <row r="27" spans="3:9" ht="27" customHeight="1" x14ac:dyDescent="0.35">
      <c r="C27" s="74" t="str">
        <f>IFERROR(INDEX(Source!$O$7:$O$9,MATCH('S-W -Competitor Analysis'!D25-'S-W -Competitor Analysis'!E25,Source!$N$7:$N$9,-1)),"")</f>
        <v>Why am I better? What can I do to increase this gap?</v>
      </c>
      <c r="D27" s="74"/>
      <c r="E27" s="74"/>
      <c r="F27" s="74"/>
      <c r="G27" s="74" t="str">
        <f>IFERROR(INDEX(Source!$O$11:$O$13,MATCH('S-W -Competitor Analysis'!H25-'S-W -Competitor Analysis'!I25,Source!$N$11:$N$13,-1)),"")</f>
        <v>Why is the competition better? What can I do to reduce the impact?</v>
      </c>
      <c r="H27" s="74"/>
      <c r="I27" s="74"/>
    </row>
    <row r="28" spans="3:9" ht="27" customHeight="1" x14ac:dyDescent="0.35">
      <c r="C28" s="88"/>
      <c r="D28" s="89"/>
      <c r="E28" s="90"/>
      <c r="G28" s="88" t="s">
        <v>159</v>
      </c>
      <c r="H28" s="89"/>
      <c r="I28" s="90"/>
    </row>
    <row r="30" spans="3:9" ht="27" customHeight="1" x14ac:dyDescent="0.35">
      <c r="C30" s="34" t="s">
        <v>113</v>
      </c>
      <c r="D30" s="35" t="s">
        <v>36</v>
      </c>
      <c r="E30" s="35" t="s">
        <v>37</v>
      </c>
      <c r="G30" s="40" t="s">
        <v>54</v>
      </c>
      <c r="H30" s="41" t="s">
        <v>36</v>
      </c>
      <c r="I30" s="41" t="s">
        <v>37</v>
      </c>
    </row>
    <row r="31" spans="3:9" ht="27" customHeight="1" x14ac:dyDescent="0.35">
      <c r="C31" s="72" t="str">
        <f>IF(Source!J35=0,"",Source!J35)</f>
        <v>We are able to give really good customer care</v>
      </c>
      <c r="D31" s="73">
        <f>IF(Source!J35=0,"",Source!K35)</f>
        <v>7</v>
      </c>
      <c r="E31" s="73">
        <f>IF(Source!J35=0,"",Source!L35)</f>
        <v>7</v>
      </c>
      <c r="F31" s="74"/>
      <c r="G31" s="72" t="str">
        <f>IF(Source!J47=0,"",Source!J47)</f>
        <v>Lack of sales staff</v>
      </c>
      <c r="H31" s="73">
        <f>IF(Source!J47=0,"",Source!K47)</f>
        <v>7</v>
      </c>
      <c r="I31" s="73">
        <f>IF(Source!J47=0,"",Source!L47)</f>
        <v>5</v>
      </c>
    </row>
    <row r="32" spans="3:9" ht="5.5" customHeight="1" x14ac:dyDescent="0.35">
      <c r="C32" s="74"/>
      <c r="D32" s="74"/>
      <c r="E32" s="74"/>
      <c r="F32" s="74"/>
      <c r="G32" s="74"/>
      <c r="H32" s="74"/>
      <c r="I32" s="74"/>
    </row>
    <row r="33" spans="3:9" ht="27" customHeight="1" x14ac:dyDescent="0.35">
      <c r="C33" s="74" t="str">
        <f>IFERROR(INDEX(Source!$O$7:$O$9,MATCH('S-W -Competitor Analysis'!D31-'S-W -Competitor Analysis'!E31,Source!$N$7:$N$9,-1)),"")</f>
        <v>What can I do to get ahead of competitors?</v>
      </c>
      <c r="D33" s="74"/>
      <c r="E33" s="74"/>
      <c r="F33" s="74"/>
      <c r="G33" s="74" t="str">
        <f>IFERROR(INDEX(Source!$O$11:$O$13,MATCH('S-W -Competitor Analysis'!H31-'S-W -Competitor Analysis'!I31,Source!$N$11:$N$13,-1)),"")</f>
        <v>Why is the competition better? What can I do to reduce the impact?</v>
      </c>
      <c r="H33" s="74"/>
      <c r="I33" s="74"/>
    </row>
    <row r="34" spans="3:9" ht="27" customHeight="1" x14ac:dyDescent="0.35">
      <c r="C34" s="88" t="s">
        <v>160</v>
      </c>
      <c r="D34" s="89"/>
      <c r="E34" s="90"/>
      <c r="G34" s="88"/>
      <c r="H34" s="89"/>
      <c r="I34" s="90"/>
    </row>
    <row r="36" spans="3:9" ht="27" customHeight="1" x14ac:dyDescent="0.35">
      <c r="C36" s="34" t="s">
        <v>45</v>
      </c>
      <c r="D36" s="35" t="s">
        <v>36</v>
      </c>
      <c r="E36" s="35" t="s">
        <v>37</v>
      </c>
      <c r="G36" s="40" t="s">
        <v>55</v>
      </c>
      <c r="H36" s="41" t="s">
        <v>36</v>
      </c>
      <c r="I36" s="41" t="s">
        <v>37</v>
      </c>
    </row>
    <row r="37" spans="3:9" ht="27" customHeight="1" x14ac:dyDescent="0.35">
      <c r="C37" s="72" t="str">
        <f>IF(Source!J36=0,"",Source!J36)</f>
        <v>We can change direction quickly</v>
      </c>
      <c r="D37" s="73">
        <f>IF(Source!J36=0,"",Source!K36)</f>
        <v>7</v>
      </c>
      <c r="E37" s="73">
        <f>IF(Source!J36=0,"",Source!L36)</f>
        <v>6</v>
      </c>
      <c r="F37" s="74"/>
      <c r="G37" s="72" t="str">
        <f>IF(Source!J48=0,"",Source!J48)</f>
        <v>Not able to respond quickly via chat</v>
      </c>
      <c r="H37" s="73">
        <f>IF(Source!J48=0,"",Source!K48)</f>
        <v>6</v>
      </c>
      <c r="I37" s="73">
        <f>IF(Source!J48=0,"",Source!L48)</f>
        <v>5</v>
      </c>
    </row>
    <row r="38" spans="3:9" ht="5.5" customHeight="1" x14ac:dyDescent="0.35">
      <c r="C38" s="74"/>
      <c r="D38" s="74"/>
      <c r="E38" s="74"/>
      <c r="F38" s="74"/>
      <c r="G38" s="74"/>
      <c r="H38" s="74"/>
      <c r="I38" s="74"/>
    </row>
    <row r="39" spans="3:9" ht="27" customHeight="1" x14ac:dyDescent="0.35">
      <c r="C39" s="74" t="str">
        <f>IFERROR(INDEX(Source!$O$7:$O$9,MATCH('S-W -Competitor Analysis'!D37-'S-W -Competitor Analysis'!E37,Source!$N$7:$N$9,-1)),"")</f>
        <v>Why am I better? What can I do to increase this gap?</v>
      </c>
      <c r="D39" s="74"/>
      <c r="E39" s="74"/>
      <c r="F39" s="74"/>
      <c r="G39" s="74" t="str">
        <f>IFERROR(INDEX(Source!$O$11:$O$13,MATCH('S-W -Competitor Analysis'!H37-'S-W -Competitor Analysis'!I37,Source!$N$11:$N$13,-1)),"")</f>
        <v>Why is the competition better? What can I do to reduce the impact?</v>
      </c>
      <c r="H39" s="74"/>
      <c r="I39" s="74"/>
    </row>
    <row r="40" spans="3:9" ht="27" customHeight="1" x14ac:dyDescent="0.35">
      <c r="C40" s="88" t="s">
        <v>161</v>
      </c>
      <c r="D40" s="89"/>
      <c r="E40" s="90"/>
      <c r="G40" s="88" t="s">
        <v>162</v>
      </c>
      <c r="H40" s="89"/>
      <c r="I40" s="90"/>
    </row>
    <row r="42" spans="3:9" ht="27" customHeight="1" x14ac:dyDescent="0.35">
      <c r="C42" s="34" t="s">
        <v>46</v>
      </c>
      <c r="D42" s="35" t="s">
        <v>36</v>
      </c>
      <c r="E42" s="35" t="s">
        <v>37</v>
      </c>
      <c r="G42" s="40" t="s">
        <v>56</v>
      </c>
      <c r="H42" s="41" t="s">
        <v>36</v>
      </c>
      <c r="I42" s="41" t="s">
        <v>37</v>
      </c>
    </row>
    <row r="43" spans="3:9" ht="27" customHeight="1" x14ac:dyDescent="0.35">
      <c r="C43" s="72" t="str">
        <f>IF(Source!J37=0,"",Source!J37)</f>
        <v>Great Programming skills</v>
      </c>
      <c r="D43" s="73">
        <f>IF(Source!J37=0,"",Source!K37)</f>
        <v>7</v>
      </c>
      <c r="E43" s="73">
        <f>IF(Source!J37=0,"",Source!L37)</f>
        <v>7</v>
      </c>
      <c r="F43" s="74"/>
      <c r="G43" s="72" t="str">
        <f>IF(Source!J49=0,"",Source!J49)</f>
        <v>Lack of knowledge of many businessa areas</v>
      </c>
      <c r="H43" s="73">
        <f>IF(Source!J49=0,"",Source!K49)</f>
        <v>6</v>
      </c>
      <c r="I43" s="73">
        <f>IF(Source!J49=0,"",Source!L49)</f>
        <v>5</v>
      </c>
    </row>
    <row r="44" spans="3:9" ht="5.5" customHeight="1" x14ac:dyDescent="0.35">
      <c r="C44" s="74"/>
      <c r="D44" s="74"/>
      <c r="E44" s="74"/>
      <c r="F44" s="74"/>
      <c r="G44" s="74"/>
      <c r="H44" s="74"/>
      <c r="I44" s="74"/>
    </row>
    <row r="45" spans="3:9" ht="27" customHeight="1" x14ac:dyDescent="0.35">
      <c r="C45" s="74" t="str">
        <f>IFERROR(INDEX(Source!$O$7:$O$9,MATCH('S-W -Competitor Analysis'!D43-'S-W -Competitor Analysis'!E43,Source!$N$7:$N$9,-1)),"")</f>
        <v>What can I do to get ahead of competitors?</v>
      </c>
      <c r="D45" s="74"/>
      <c r="E45" s="74"/>
      <c r="F45" s="74"/>
      <c r="G45" s="74" t="str">
        <f>IFERROR(INDEX(Source!$O$11:$O$13,MATCH('S-W -Competitor Analysis'!H43-'S-W -Competitor Analysis'!I43,Source!$N$11:$N$13,-1)),"")</f>
        <v>Why is the competition better? What can I do to reduce the impact?</v>
      </c>
      <c r="H45" s="74"/>
      <c r="I45" s="74"/>
    </row>
    <row r="46" spans="3:9" ht="27" customHeight="1" x14ac:dyDescent="0.35">
      <c r="C46" s="88" t="s">
        <v>161</v>
      </c>
      <c r="D46" s="89"/>
      <c r="E46" s="90"/>
      <c r="G46" s="88" t="s">
        <v>163</v>
      </c>
      <c r="H46" s="89"/>
      <c r="I46" s="90"/>
    </row>
    <row r="48" spans="3:9" ht="27" customHeight="1" x14ac:dyDescent="0.35">
      <c r="C48" s="34" t="s">
        <v>47</v>
      </c>
      <c r="D48" s="35" t="s">
        <v>36</v>
      </c>
      <c r="E48" s="35" t="s">
        <v>37</v>
      </c>
      <c r="G48" s="40" t="s">
        <v>57</v>
      </c>
      <c r="H48" s="41" t="s">
        <v>36</v>
      </c>
      <c r="I48" s="41" t="s">
        <v>37</v>
      </c>
    </row>
    <row r="49" spans="3:9" ht="27" customHeight="1" x14ac:dyDescent="0.35">
      <c r="C49" s="72" t="str">
        <f>IF(Source!J38=0,"",Source!J38)</f>
        <v>Quality processes</v>
      </c>
      <c r="D49" s="73">
        <f>IF(Source!J38=0,"",Source!K38)</f>
        <v>6</v>
      </c>
      <c r="E49" s="73">
        <f>IF(Source!J38=0,"",Source!L38)</f>
        <v>6</v>
      </c>
      <c r="F49" s="74"/>
      <c r="G49" s="72" t="str">
        <f>IF(Source!J50=0,"",Source!J50)</f>
        <v>Unclear strategy</v>
      </c>
      <c r="H49" s="73">
        <f>IF(Source!J50=0,"",Source!K50)</f>
        <v>6</v>
      </c>
      <c r="I49" s="73">
        <f>IF(Source!J50=0,"",Source!L50)</f>
        <v>6</v>
      </c>
    </row>
    <row r="50" spans="3:9" ht="5.5" customHeight="1" x14ac:dyDescent="0.35">
      <c r="C50" s="74"/>
      <c r="D50" s="74"/>
      <c r="E50" s="74"/>
      <c r="F50" s="74"/>
      <c r="G50" s="74"/>
      <c r="H50" s="74"/>
      <c r="I50" s="74"/>
    </row>
    <row r="51" spans="3:9" ht="27" customHeight="1" x14ac:dyDescent="0.35">
      <c r="C51" s="74" t="str">
        <f>IFERROR(INDEX(Source!$O$7:$O$9,MATCH('S-W -Competitor Analysis'!D49-'S-W -Competitor Analysis'!E49,Source!$N$7:$N$9,-1)),"")</f>
        <v>What can I do to get ahead of competitors?</v>
      </c>
      <c r="D51" s="74"/>
      <c r="E51" s="74"/>
      <c r="F51" s="74"/>
      <c r="G51" s="74" t="str">
        <f>IFERROR(INDEX(Source!$O$11:$O$13,MATCH('S-W -Competitor Analysis'!H49-'S-W -Competitor Analysis'!I49,Source!$N$11:$N$13,-1)),"")</f>
        <v>What can I do to get ahead of competitors?</v>
      </c>
      <c r="H51" s="74"/>
      <c r="I51" s="74"/>
    </row>
    <row r="52" spans="3:9" ht="27" customHeight="1" x14ac:dyDescent="0.35">
      <c r="C52" s="88"/>
      <c r="D52" s="89"/>
      <c r="E52" s="90"/>
      <c r="G52" s="88"/>
      <c r="H52" s="89"/>
      <c r="I52" s="90"/>
    </row>
    <row r="54" spans="3:9" ht="27" customHeight="1" x14ac:dyDescent="0.35">
      <c r="C54" s="34" t="s">
        <v>48</v>
      </c>
      <c r="D54" s="35" t="s">
        <v>36</v>
      </c>
      <c r="E54" s="35" t="s">
        <v>37</v>
      </c>
      <c r="G54" s="40" t="s">
        <v>58</v>
      </c>
      <c r="H54" s="41" t="s">
        <v>36</v>
      </c>
      <c r="I54" s="41" t="s">
        <v>37</v>
      </c>
    </row>
    <row r="55" spans="3:9" ht="27" customHeight="1" x14ac:dyDescent="0.35">
      <c r="C55" s="72" t="str">
        <f>IF(Source!J39=0,"",Source!J39)</f>
        <v>Good project management</v>
      </c>
      <c r="D55" s="73">
        <f>IF(Source!J39=0,"",Source!K39)</f>
        <v>6</v>
      </c>
      <c r="E55" s="73">
        <f>IF(Source!J39=0,"",Source!L39)</f>
        <v>6</v>
      </c>
      <c r="F55" s="74"/>
      <c r="G55" s="72" t="str">
        <f>IF(Source!J51=0,"",Source!J51)</f>
        <v>Lack of marketing expertise</v>
      </c>
      <c r="H55" s="73">
        <f>IF(Source!J51=0,"",Source!K51)</f>
        <v>5</v>
      </c>
      <c r="I55" s="73">
        <f>IF(Source!J51=0,"",Source!L51)</f>
        <v>3</v>
      </c>
    </row>
    <row r="56" spans="3:9" ht="5.5" customHeight="1" x14ac:dyDescent="0.35">
      <c r="C56" s="74"/>
      <c r="D56" s="74"/>
      <c r="E56" s="74"/>
      <c r="F56" s="74"/>
      <c r="G56" s="74"/>
      <c r="H56" s="74"/>
      <c r="I56" s="74"/>
    </row>
    <row r="57" spans="3:9" ht="27" customHeight="1" x14ac:dyDescent="0.35">
      <c r="C57" s="74" t="str">
        <f>IFERROR(INDEX(Source!$O$7:$O$9,MATCH('S-W -Competitor Analysis'!D55-'S-W -Competitor Analysis'!E55,Source!$N$7:$N$9,-1)),"")</f>
        <v>What can I do to get ahead of competitors?</v>
      </c>
      <c r="D57" s="74"/>
      <c r="E57" s="74"/>
      <c r="F57" s="74"/>
      <c r="G57" s="74" t="str">
        <f>IFERROR(INDEX(Source!$O$11:$O$13,MATCH('S-W -Competitor Analysis'!H55-'S-W -Competitor Analysis'!I55,Source!$N$11:$N$13,-1)),"")</f>
        <v>Why is the competition better? What can I do to reduce the impact?</v>
      </c>
      <c r="H57" s="74"/>
      <c r="I57" s="74"/>
    </row>
    <row r="58" spans="3:9" ht="27" customHeight="1" x14ac:dyDescent="0.35">
      <c r="C58" s="88"/>
      <c r="D58" s="89"/>
      <c r="E58" s="90"/>
      <c r="G58" s="88" t="s">
        <v>164</v>
      </c>
      <c r="H58" s="89"/>
      <c r="I58" s="90"/>
    </row>
    <row r="60" spans="3:9" ht="27" customHeight="1" x14ac:dyDescent="0.35">
      <c r="C60" s="34" t="s">
        <v>49</v>
      </c>
      <c r="D60" s="35" t="s">
        <v>36</v>
      </c>
      <c r="E60" s="35" t="s">
        <v>37</v>
      </c>
      <c r="G60" s="40" t="s">
        <v>59</v>
      </c>
      <c r="H60" s="41" t="s">
        <v>36</v>
      </c>
      <c r="I60" s="41" t="s">
        <v>37</v>
      </c>
    </row>
    <row r="61" spans="3:9" ht="27" customHeight="1" x14ac:dyDescent="0.35">
      <c r="C61" s="72" t="str">
        <f>IF(Source!J40=0,"",Source!J40)</f>
        <v>Diversified offer</v>
      </c>
      <c r="D61" s="73">
        <f>IF(Source!J40=0,"",Source!K40)</f>
        <v>5</v>
      </c>
      <c r="E61" s="73">
        <f>IF(Source!J40=0,"",Source!L40)</f>
        <v>7</v>
      </c>
      <c r="F61" s="74"/>
      <c r="G61" s="72" t="str">
        <f>IF(Source!J52=0,"",Source!J52)</f>
        <v>Undifferentiated products vs competitors</v>
      </c>
      <c r="H61" s="73">
        <f>IF(Source!J52=0,"",Source!K52)</f>
        <v>5</v>
      </c>
      <c r="I61" s="73">
        <f>IF(Source!J52=0,"",Source!L52)</f>
        <v>3</v>
      </c>
    </row>
    <row r="62" spans="3:9" ht="5.5" customHeight="1" x14ac:dyDescent="0.35">
      <c r="C62" s="74"/>
      <c r="D62" s="74"/>
      <c r="E62" s="74"/>
      <c r="F62" s="74"/>
      <c r="G62" s="74"/>
      <c r="H62" s="74"/>
      <c r="I62" s="74"/>
    </row>
    <row r="63" spans="3:9" ht="27" customHeight="1" x14ac:dyDescent="0.35">
      <c r="C63" s="74" t="str">
        <f>IFERROR(INDEX(Source!$O$7:$O$9,MATCH('S-W -Competitor Analysis'!D61-'S-W -Competitor Analysis'!E61,Source!$N$7:$N$9,-1)),"")</f>
        <v>Why is the competition better? What can I do to get ahead of them?</v>
      </c>
      <c r="D63" s="74"/>
      <c r="E63" s="74"/>
      <c r="F63" s="74"/>
      <c r="G63" s="74" t="str">
        <f>IFERROR(INDEX(Source!$O$11:$O$13,MATCH('S-W -Competitor Analysis'!H61-'S-W -Competitor Analysis'!I61,Source!$N$11:$N$13,-1)),"")</f>
        <v>Why is the competition better? What can I do to reduce the impact?</v>
      </c>
      <c r="H63" s="74"/>
      <c r="I63" s="74"/>
    </row>
    <row r="64" spans="3:9" ht="27" customHeight="1" x14ac:dyDescent="0.35">
      <c r="C64" s="88"/>
      <c r="D64" s="89"/>
      <c r="E64" s="90"/>
      <c r="G64" s="88" t="s">
        <v>165</v>
      </c>
      <c r="H64" s="89"/>
      <c r="I64" s="90"/>
    </row>
  </sheetData>
  <mergeCells count="22">
    <mergeCell ref="C40:E40"/>
    <mergeCell ref="C10:E10"/>
    <mergeCell ref="C16:E16"/>
    <mergeCell ref="C22:E22"/>
    <mergeCell ref="C28:E28"/>
    <mergeCell ref="C34:E34"/>
    <mergeCell ref="G46:I46"/>
    <mergeCell ref="G52:I52"/>
    <mergeCell ref="G58:I58"/>
    <mergeCell ref="G64:I64"/>
    <mergeCell ref="C1:I1"/>
    <mergeCell ref="C3:I4"/>
    <mergeCell ref="C46:E46"/>
    <mergeCell ref="C52:E52"/>
    <mergeCell ref="C58:E58"/>
    <mergeCell ref="C64:E64"/>
    <mergeCell ref="G10:I10"/>
    <mergeCell ref="G16:I16"/>
    <mergeCell ref="G22:I22"/>
    <mergeCell ref="G28:I28"/>
    <mergeCell ref="G34:I34"/>
    <mergeCell ref="G40:I40"/>
  </mergeCells>
  <conditionalFormatting sqref="D8:E8">
    <cfRule type="expression" dxfId="65" priority="45">
      <formula>$D7&lt;$E7</formula>
    </cfRule>
    <cfRule type="expression" dxfId="64" priority="46">
      <formula>$D7&gt;$E7</formula>
    </cfRule>
  </conditionalFormatting>
  <conditionalFormatting sqref="D14:E14">
    <cfRule type="expression" dxfId="63" priority="43">
      <formula>$D13&lt;$E13</formula>
    </cfRule>
    <cfRule type="expression" dxfId="62" priority="44">
      <formula>$D13&gt;$E13</formula>
    </cfRule>
  </conditionalFormatting>
  <conditionalFormatting sqref="D20:E20">
    <cfRule type="expression" dxfId="61" priority="41">
      <formula>$D19&lt;$E19</formula>
    </cfRule>
    <cfRule type="expression" dxfId="60" priority="42">
      <formula>$D19&gt;$E19</formula>
    </cfRule>
  </conditionalFormatting>
  <conditionalFormatting sqref="D38:E38">
    <cfRule type="expression" dxfId="59" priority="35">
      <formula>$D37&lt;$E37</formula>
    </cfRule>
    <cfRule type="expression" dxfId="58" priority="36">
      <formula>$D37&gt;$E37</formula>
    </cfRule>
  </conditionalFormatting>
  <conditionalFormatting sqref="D44:E44">
    <cfRule type="expression" dxfId="57" priority="33">
      <formula>$D43&lt;$E43</formula>
    </cfRule>
    <cfRule type="expression" dxfId="56" priority="34">
      <formula>$D43&gt;$E43</formula>
    </cfRule>
  </conditionalFormatting>
  <conditionalFormatting sqref="D50:E50">
    <cfRule type="expression" dxfId="55" priority="31">
      <formula>$D49&lt;$E49</formula>
    </cfRule>
    <cfRule type="expression" dxfId="54" priority="32">
      <formula>$D49&gt;$E49</formula>
    </cfRule>
  </conditionalFormatting>
  <conditionalFormatting sqref="D56:E56">
    <cfRule type="expression" dxfId="53" priority="29">
      <formula>$D55&lt;$E55</formula>
    </cfRule>
    <cfRule type="expression" dxfId="52" priority="30">
      <formula>$D55&gt;$E55</formula>
    </cfRule>
  </conditionalFormatting>
  <conditionalFormatting sqref="D62:E62">
    <cfRule type="expression" dxfId="51" priority="27">
      <formula>$D61&lt;$E61</formula>
    </cfRule>
    <cfRule type="expression" dxfId="50" priority="28">
      <formula>$D61&gt;$E61</formula>
    </cfRule>
  </conditionalFormatting>
  <conditionalFormatting sqref="H14:I14">
    <cfRule type="expression" dxfId="49" priority="23">
      <formula>$H13&gt;$I13</formula>
    </cfRule>
    <cfRule type="expression" dxfId="48" priority="24">
      <formula>$H13&lt;$I13</formula>
    </cfRule>
  </conditionalFormatting>
  <conditionalFormatting sqref="H20:I20">
    <cfRule type="expression" dxfId="47" priority="21">
      <formula>$H19&gt;$I19</formula>
    </cfRule>
    <cfRule type="expression" dxfId="46" priority="22">
      <formula>$H19&lt;$I19</formula>
    </cfRule>
  </conditionalFormatting>
  <conditionalFormatting sqref="H26:I26">
    <cfRule type="expression" dxfId="45" priority="19">
      <formula>$H25&gt;$I25</formula>
    </cfRule>
    <cfRule type="expression" dxfId="44" priority="20">
      <formula>$H25&lt;$I25</formula>
    </cfRule>
  </conditionalFormatting>
  <conditionalFormatting sqref="H32:I32">
    <cfRule type="expression" dxfId="43" priority="17">
      <formula>$H31&gt;$I31</formula>
    </cfRule>
    <cfRule type="expression" dxfId="42" priority="18">
      <formula>$H31&lt;$I31</formula>
    </cfRule>
  </conditionalFormatting>
  <conditionalFormatting sqref="H38:I38">
    <cfRule type="expression" dxfId="41" priority="15">
      <formula>$H37&gt;$I37</formula>
    </cfRule>
    <cfRule type="expression" dxfId="40" priority="16">
      <formula>$H37&lt;$I37</formula>
    </cfRule>
  </conditionalFormatting>
  <conditionalFormatting sqref="H44:I44">
    <cfRule type="expression" dxfId="39" priority="13">
      <formula>$H43&gt;$I43</formula>
    </cfRule>
    <cfRule type="expression" dxfId="38" priority="14">
      <formula>$H43&lt;$I43</formula>
    </cfRule>
  </conditionalFormatting>
  <conditionalFormatting sqref="H50:I50">
    <cfRule type="expression" dxfId="37" priority="11">
      <formula>$H49&gt;$I49</formula>
    </cfRule>
    <cfRule type="expression" dxfId="36" priority="12">
      <formula>$H49&lt;$I49</formula>
    </cfRule>
  </conditionalFormatting>
  <conditionalFormatting sqref="H56:I56">
    <cfRule type="expression" dxfId="35" priority="9">
      <formula>$H55&gt;$I55</formula>
    </cfRule>
    <cfRule type="expression" dxfId="34" priority="10">
      <formula>$H55&lt;$I55</formula>
    </cfRule>
  </conditionalFormatting>
  <conditionalFormatting sqref="H62:I62">
    <cfRule type="expression" dxfId="33" priority="7">
      <formula>$H61&gt;$I61</formula>
    </cfRule>
    <cfRule type="expression" dxfId="32" priority="8">
      <formula>$H61&lt;$I61</formula>
    </cfRule>
  </conditionalFormatting>
  <conditionalFormatting sqref="H8:I8">
    <cfRule type="expression" dxfId="31" priority="5">
      <formula>$H7&gt;$I7</formula>
    </cfRule>
    <cfRule type="expression" dxfId="30" priority="6">
      <formula>$H7&lt;$I7</formula>
    </cfRule>
  </conditionalFormatting>
  <conditionalFormatting sqref="D26:E26">
    <cfRule type="expression" dxfId="29" priority="3">
      <formula>$D25&lt;$E25</formula>
    </cfRule>
    <cfRule type="expression" dxfId="28" priority="4">
      <formula>$D25&gt;$E25</formula>
    </cfRule>
  </conditionalFormatting>
  <conditionalFormatting sqref="D32:E32">
    <cfRule type="expression" dxfId="27" priority="1">
      <formula>$D31&lt;$E31</formula>
    </cfRule>
    <cfRule type="expression" dxfId="26" priority="2">
      <formula>$D31&gt;$E31</formula>
    </cfRule>
  </conditionalFormatting>
  <hyperlinks>
    <hyperlink ref="A5" location="a1Input" display="2. Input" xr:uid="{33E3E8BA-68AF-4728-9FF9-CFB5354DA3C1}"/>
    <hyperlink ref="A7" location="a1SWAnalysis" display="   - Internal" xr:uid="{3B2DB506-2852-47C6-A3A8-211353F09D1C}"/>
    <hyperlink ref="A9" location="a1OTAnalysis" display="   - External" xr:uid="{C921D411-47B7-4F71-8E98-231874834D41}"/>
    <hyperlink ref="A6" location="a1SWAnalysis" display="3. Competitor Analysis" xr:uid="{3A94FD18-42CA-48CA-B713-AFE159A9AA97}"/>
    <hyperlink ref="A10" location="a1BuildStr" display="4. Strategy" xr:uid="{5360B693-3569-4774-A777-CCA6A0AEC837}"/>
    <hyperlink ref="A11" location="a1Summary" display="5. Summary" xr:uid="{2579179A-595C-4E87-8C6B-ACA688E21273}"/>
  </hyperlink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9BEF10-EACF-4A94-8456-754A19379A1F}">
  <sheetPr>
    <tabColor rgb="FF00916E"/>
  </sheetPr>
  <dimension ref="A1:I64"/>
  <sheetViews>
    <sheetView showGridLines="0" showRowColHeaders="0" topLeftCell="A7" workbookViewId="0">
      <selection activeCell="A10" sqref="A10"/>
    </sheetView>
  </sheetViews>
  <sheetFormatPr defaultRowHeight="27" customHeight="1" x14ac:dyDescent="0.35"/>
  <cols>
    <col min="1" max="1" width="23.81640625" style="30" customWidth="1"/>
    <col min="2" max="2" width="2.6328125" style="26" customWidth="1"/>
    <col min="3" max="3" width="51.54296875" style="26" customWidth="1"/>
    <col min="4" max="5" width="8.7265625" style="26"/>
    <col min="6" max="6" width="10.81640625" style="26" customWidth="1"/>
    <col min="7" max="7" width="51.54296875" style="26" customWidth="1"/>
    <col min="8" max="16384" width="8.7265625" style="26"/>
  </cols>
  <sheetData>
    <row r="1" spans="1:9" ht="27" customHeight="1" x14ac:dyDescent="0.35">
      <c r="C1" s="77" t="s">
        <v>87</v>
      </c>
      <c r="D1" s="77"/>
      <c r="E1" s="77"/>
      <c r="F1" s="77"/>
      <c r="G1" s="77"/>
      <c r="H1" s="77"/>
      <c r="I1" s="77"/>
    </row>
    <row r="3" spans="1:9" ht="27" customHeight="1" x14ac:dyDescent="0.35">
      <c r="C3" s="78" t="s">
        <v>89</v>
      </c>
      <c r="D3" s="79"/>
      <c r="E3" s="79"/>
      <c r="F3" s="79"/>
      <c r="G3" s="79"/>
      <c r="H3" s="79"/>
      <c r="I3" s="80"/>
    </row>
    <row r="4" spans="1:9" ht="27" customHeight="1" x14ac:dyDescent="0.35">
      <c r="C4" s="81"/>
      <c r="D4" s="82"/>
      <c r="E4" s="82"/>
      <c r="F4" s="82"/>
      <c r="G4" s="82"/>
      <c r="H4" s="82"/>
      <c r="I4" s="83"/>
    </row>
    <row r="5" spans="1:9" ht="27" customHeight="1" x14ac:dyDescent="0.35">
      <c r="A5" s="42" t="s">
        <v>90</v>
      </c>
    </row>
    <row r="6" spans="1:9" ht="27" customHeight="1" x14ac:dyDescent="0.35">
      <c r="A6" s="42" t="s">
        <v>91</v>
      </c>
      <c r="C6" s="44" t="s">
        <v>64</v>
      </c>
      <c r="D6" s="45" t="s">
        <v>36</v>
      </c>
      <c r="E6" s="45" t="s">
        <v>37</v>
      </c>
      <c r="G6" s="46" t="s">
        <v>72</v>
      </c>
      <c r="H6" s="47" t="s">
        <v>36</v>
      </c>
      <c r="I6" s="47" t="s">
        <v>37</v>
      </c>
    </row>
    <row r="7" spans="1:9" ht="27" customHeight="1" x14ac:dyDescent="0.35">
      <c r="A7" s="42" t="s">
        <v>61</v>
      </c>
      <c r="C7" s="72" t="str">
        <f>IF(Source!J6=0,"",Source!J6)</f>
        <v>Copmetitors create simple products</v>
      </c>
      <c r="D7" s="73">
        <f>IF(Source!J6=0,"",Source!K6)</f>
        <v>9</v>
      </c>
      <c r="E7" s="73">
        <f>IF(Source!J6=0,"",Source!L6)</f>
        <v>5</v>
      </c>
      <c r="F7" s="74"/>
      <c r="G7" s="72" t="str">
        <f>IF(Source!J19=0,"",Source!J19)</f>
        <v>Developing technology my change market balance</v>
      </c>
      <c r="H7" s="73">
        <f>IF(Source!J19=0,"",Source!K19)</f>
        <v>8</v>
      </c>
      <c r="I7" s="73">
        <f>IF(Source!J19=0,"",Source!L19)</f>
        <v>8</v>
      </c>
    </row>
    <row r="8" spans="1:9" ht="5.5" customHeight="1" x14ac:dyDescent="0.35">
      <c r="C8" s="74"/>
      <c r="D8" s="74"/>
      <c r="E8" s="74"/>
      <c r="F8" s="74"/>
      <c r="G8" s="74"/>
      <c r="H8" s="74"/>
      <c r="I8" s="74"/>
    </row>
    <row r="9" spans="1:9" ht="27" customHeight="1" x14ac:dyDescent="0.35">
      <c r="A9" s="26" t="s">
        <v>62</v>
      </c>
      <c r="C9" s="74" t="str">
        <f>IFERROR(INDEX(Source!$O$7:$O$9,MATCH('O-T -Competitor Analysis'!D7-'O-T -Competitor Analysis'!E7,Source!$N$7:$N$9,-1)),"")</f>
        <v>Why am I better? What can I do to increase this gap?</v>
      </c>
      <c r="D9" s="74"/>
      <c r="E9" s="74"/>
      <c r="F9" s="74"/>
      <c r="G9" s="74" t="str">
        <f>IFERROR(INDEX(Source!$O$11:$O$13,MATCH('O-T -Competitor Analysis'!H7-'O-T -Competitor Analysis'!I7,Source!$N$11:$N$13,-1)),"")</f>
        <v>What can I do to get ahead of competitors?</v>
      </c>
      <c r="H9" s="74"/>
      <c r="I9" s="74"/>
    </row>
    <row r="10" spans="1:9" ht="27" customHeight="1" x14ac:dyDescent="0.35">
      <c r="A10" s="42" t="s">
        <v>92</v>
      </c>
      <c r="C10" s="88" t="s">
        <v>166</v>
      </c>
      <c r="D10" s="89"/>
      <c r="E10" s="90"/>
      <c r="G10" s="88"/>
      <c r="H10" s="89"/>
      <c r="I10" s="90"/>
    </row>
    <row r="11" spans="1:9" ht="27" customHeight="1" x14ac:dyDescent="0.35">
      <c r="A11" s="43" t="s">
        <v>93</v>
      </c>
    </row>
    <row r="12" spans="1:9" ht="27" customHeight="1" x14ac:dyDescent="0.35">
      <c r="C12" s="44" t="s">
        <v>65</v>
      </c>
      <c r="D12" s="45" t="s">
        <v>36</v>
      </c>
      <c r="E12" s="45" t="s">
        <v>37</v>
      </c>
      <c r="G12" s="46" t="s">
        <v>73</v>
      </c>
      <c r="H12" s="47" t="s">
        <v>36</v>
      </c>
      <c r="I12" s="47" t="s">
        <v>37</v>
      </c>
    </row>
    <row r="13" spans="1:9" ht="27" customHeight="1" x14ac:dyDescent="0.35">
      <c r="C13" s="72" t="str">
        <f>IF(Source!J7=0,"",Source!J7)</f>
        <v>A developing market</v>
      </c>
      <c r="D13" s="73">
        <f>IF(Source!J7=0,"",Source!K7)</f>
        <v>8</v>
      </c>
      <c r="E13" s="73">
        <f>IF(Source!J7=0,"",Source!L7)</f>
        <v>8</v>
      </c>
      <c r="F13" s="74"/>
      <c r="G13" s="72" t="str">
        <f>IF(Source!J20=0,"",Source!J20)</f>
        <v>Customers: lack of awareness about product</v>
      </c>
      <c r="H13" s="73">
        <f>IF(Source!J20=0,"",Source!K20)</f>
        <v>7</v>
      </c>
      <c r="I13" s="73">
        <f>IF(Source!J20=0,"",Source!L20)</f>
        <v>7</v>
      </c>
    </row>
    <row r="14" spans="1:9" ht="5.5" customHeight="1" x14ac:dyDescent="0.35">
      <c r="C14" s="74"/>
      <c r="D14" s="74"/>
      <c r="E14" s="74"/>
      <c r="F14" s="74"/>
      <c r="G14" s="74"/>
      <c r="H14" s="74"/>
      <c r="I14" s="74"/>
    </row>
    <row r="15" spans="1:9" ht="27" customHeight="1" x14ac:dyDescent="0.35">
      <c r="C15" s="74" t="str">
        <f>IFERROR(INDEX(Source!$O$7:$O$9,MATCH('O-T -Competitor Analysis'!D13-'O-T -Competitor Analysis'!E13,Source!$N$7:$N$9,-1)),"")</f>
        <v>What can I do to get ahead of competitors?</v>
      </c>
      <c r="D15" s="74"/>
      <c r="E15" s="74"/>
      <c r="F15" s="74"/>
      <c r="G15" s="74" t="str">
        <f>IFERROR(INDEX(Source!$O$11:$O$13,MATCH('O-T -Competitor Analysis'!H13-'O-T -Competitor Analysis'!I13,Source!$N$11:$N$13,-1)),"")</f>
        <v>What can I do to get ahead of competitors?</v>
      </c>
      <c r="H15" s="74"/>
      <c r="I15" s="74"/>
    </row>
    <row r="16" spans="1:9" ht="27" customHeight="1" x14ac:dyDescent="0.35">
      <c r="C16" s="88"/>
      <c r="D16" s="89"/>
      <c r="E16" s="90"/>
      <c r="G16" s="88"/>
      <c r="H16" s="89"/>
      <c r="I16" s="90"/>
    </row>
    <row r="18" spans="3:9" ht="27" customHeight="1" x14ac:dyDescent="0.35">
      <c r="C18" s="44" t="s">
        <v>66</v>
      </c>
      <c r="D18" s="45" t="s">
        <v>36</v>
      </c>
      <c r="E18" s="45" t="s">
        <v>37</v>
      </c>
      <c r="G18" s="46" t="s">
        <v>74</v>
      </c>
      <c r="H18" s="47" t="s">
        <v>36</v>
      </c>
      <c r="I18" s="47" t="s">
        <v>37</v>
      </c>
    </row>
    <row r="19" spans="3:9" ht="27" customHeight="1" x14ac:dyDescent="0.35">
      <c r="C19" s="72" t="str">
        <f>IF(Source!J8=0,"",Source!J8)</f>
        <v>Developing environment</v>
      </c>
      <c r="D19" s="73">
        <f>IF(Source!J8=0,"",Source!K8)</f>
        <v>7</v>
      </c>
      <c r="E19" s="73">
        <f>IF(Source!J8=0,"",Source!L8)</f>
        <v>7</v>
      </c>
      <c r="F19" s="74"/>
      <c r="G19" s="72" t="str">
        <f>IF(Source!J21=0,"",Source!J21)</f>
        <v>Limited funding</v>
      </c>
      <c r="H19" s="73">
        <f>IF(Source!J21=0,"",Source!K21)</f>
        <v>7</v>
      </c>
      <c r="I19" s="73">
        <f>IF(Source!J21=0,"",Source!L21)</f>
        <v>4</v>
      </c>
    </row>
    <row r="20" spans="3:9" ht="5.5" customHeight="1" x14ac:dyDescent="0.35">
      <c r="C20" s="74"/>
      <c r="D20" s="74"/>
      <c r="E20" s="74"/>
      <c r="F20" s="74"/>
      <c r="G20" s="74"/>
      <c r="H20" s="74"/>
      <c r="I20" s="74"/>
    </row>
    <row r="21" spans="3:9" ht="27" customHeight="1" x14ac:dyDescent="0.35">
      <c r="C21" s="74" t="str">
        <f>IFERROR(INDEX(Source!$O$7:$O$9,MATCH('O-T -Competitor Analysis'!D19-'O-T -Competitor Analysis'!E19,Source!$N$7:$N$9,-1)),"")</f>
        <v>What can I do to get ahead of competitors?</v>
      </c>
      <c r="D21" s="74"/>
      <c r="E21" s="74"/>
      <c r="F21" s="74"/>
      <c r="G21" s="74" t="str">
        <f>IFERROR(INDEX(Source!$O$11:$O$13,MATCH('O-T -Competitor Analysis'!H19-'O-T -Competitor Analysis'!I19,Source!$N$11:$N$13,-1)),"")</f>
        <v>Why is the competition better? What can I do to reduce the impact?</v>
      </c>
      <c r="H21" s="74"/>
      <c r="I21" s="74"/>
    </row>
    <row r="22" spans="3:9" ht="27" customHeight="1" x14ac:dyDescent="0.35">
      <c r="C22" s="88"/>
      <c r="D22" s="89"/>
      <c r="E22" s="90"/>
      <c r="G22" s="88" t="s">
        <v>167</v>
      </c>
      <c r="H22" s="89"/>
      <c r="I22" s="90"/>
    </row>
    <row r="24" spans="3:9" ht="27" customHeight="1" x14ac:dyDescent="0.35">
      <c r="C24" s="44" t="s">
        <v>110</v>
      </c>
      <c r="D24" s="45" t="s">
        <v>36</v>
      </c>
      <c r="E24" s="45" t="s">
        <v>37</v>
      </c>
      <c r="G24" s="46" t="s">
        <v>75</v>
      </c>
      <c r="H24" s="47" t="s">
        <v>36</v>
      </c>
      <c r="I24" s="47" t="s">
        <v>37</v>
      </c>
    </row>
    <row r="25" spans="3:9" ht="27" customHeight="1" x14ac:dyDescent="0.35">
      <c r="C25" s="72" t="str">
        <f>IF(Source!J9=0,"",Source!J9)</f>
        <v>Lack of competition</v>
      </c>
      <c r="D25" s="73">
        <f>IF(Source!J9=0,"",Source!K9)</f>
        <v>6</v>
      </c>
      <c r="E25" s="73">
        <f>IF(Source!J9=0,"",Source!L9)</f>
        <v>6</v>
      </c>
      <c r="F25" s="74"/>
      <c r="G25" s="72" t="str">
        <f>IF(Source!J22=0,"",Source!J22)</f>
        <v>There are more and more competition</v>
      </c>
      <c r="H25" s="73">
        <f>IF(Source!J22=0,"",Source!K22)</f>
        <v>6</v>
      </c>
      <c r="I25" s="73">
        <f>IF(Source!J22=0,"",Source!L22)</f>
        <v>6</v>
      </c>
    </row>
    <row r="26" spans="3:9" ht="5.5" customHeight="1" x14ac:dyDescent="0.35">
      <c r="C26" s="74"/>
      <c r="D26" s="74"/>
      <c r="E26" s="74"/>
      <c r="F26" s="74"/>
      <c r="G26" s="74"/>
      <c r="H26" s="74"/>
      <c r="I26" s="74"/>
    </row>
    <row r="27" spans="3:9" ht="27" customHeight="1" x14ac:dyDescent="0.35">
      <c r="C27" s="74" t="str">
        <f>IFERROR(INDEX(Source!$O$7:$O$9,MATCH('O-T -Competitor Analysis'!D25-'O-T -Competitor Analysis'!E25,Source!$N$7:$N$9,-1)),"")</f>
        <v>What can I do to get ahead of competitors?</v>
      </c>
      <c r="D27" s="74"/>
      <c r="E27" s="74"/>
      <c r="F27" s="74"/>
      <c r="G27" s="74" t="str">
        <f>IFERROR(INDEX(Source!$O$11:$O$13,MATCH('O-T -Competitor Analysis'!H25-'O-T -Competitor Analysis'!I25,Source!$N$11:$N$13,-1)),"")</f>
        <v>What can I do to get ahead of competitors?</v>
      </c>
      <c r="H27" s="74"/>
      <c r="I27" s="74"/>
    </row>
    <row r="28" spans="3:9" ht="27" customHeight="1" x14ac:dyDescent="0.35">
      <c r="C28" s="88"/>
      <c r="D28" s="89"/>
      <c r="E28" s="90"/>
      <c r="G28" s="88"/>
      <c r="H28" s="89"/>
      <c r="I28" s="90"/>
    </row>
    <row r="30" spans="3:9" ht="27" customHeight="1" x14ac:dyDescent="0.35">
      <c r="C30" s="44" t="s">
        <v>111</v>
      </c>
      <c r="D30" s="45" t="s">
        <v>36</v>
      </c>
      <c r="E30" s="45" t="s">
        <v>37</v>
      </c>
      <c r="G30" s="46" t="s">
        <v>76</v>
      </c>
      <c r="H30" s="47" t="s">
        <v>36</v>
      </c>
      <c r="I30" s="47" t="s">
        <v>37</v>
      </c>
    </row>
    <row r="31" spans="3:9" ht="27" customHeight="1" x14ac:dyDescent="0.35">
      <c r="C31" s="72" t="str">
        <f>IF(Source!J10=0,"",Source!J10)</f>
        <v>Our competititors may be slow to adpot new techn.</v>
      </c>
      <c r="D31" s="73">
        <f>IF(Source!J10=0,"",Source!K10)</f>
        <v>6</v>
      </c>
      <c r="E31" s="73">
        <f>IF(Source!J10=0,"",Source!L10)</f>
        <v>5</v>
      </c>
      <c r="F31" s="74"/>
      <c r="G31" s="72" t="str">
        <f>IF(Source!J23=0,"",Source!J23)</f>
        <v>Cost of technology investment</v>
      </c>
      <c r="H31" s="73">
        <f>IF(Source!J23=0,"",Source!K23)</f>
        <v>6</v>
      </c>
      <c r="I31" s="73">
        <f>IF(Source!J23=0,"",Source!L23)</f>
        <v>5</v>
      </c>
    </row>
    <row r="32" spans="3:9" ht="5.5" customHeight="1" x14ac:dyDescent="0.35">
      <c r="C32" s="74"/>
      <c r="D32" s="74"/>
      <c r="E32" s="74"/>
      <c r="F32" s="74"/>
      <c r="G32" s="74"/>
      <c r="H32" s="74"/>
      <c r="I32" s="74"/>
    </row>
    <row r="33" spans="3:9" ht="27" customHeight="1" x14ac:dyDescent="0.35">
      <c r="C33" s="74" t="str">
        <f>IFERROR(INDEX(Source!$O$7:$O$9,MATCH('O-T -Competitor Analysis'!D31-'O-T -Competitor Analysis'!E31,Source!$N$7:$N$9,-1)),"")</f>
        <v>Why am I better? What can I do to increase this gap?</v>
      </c>
      <c r="D33" s="74"/>
      <c r="E33" s="74"/>
      <c r="F33" s="74"/>
      <c r="G33" s="74" t="str">
        <f>IFERROR(INDEX(Source!$O$11:$O$13,MATCH('O-T -Competitor Analysis'!H31-'O-T -Competitor Analysis'!I31,Source!$N$11:$N$13,-1)),"")</f>
        <v>Why is the competition better? What can I do to reduce the impact?</v>
      </c>
      <c r="H33" s="74"/>
      <c r="I33" s="74"/>
    </row>
    <row r="34" spans="3:9" ht="27" customHeight="1" x14ac:dyDescent="0.35">
      <c r="C34" s="88" t="s">
        <v>168</v>
      </c>
      <c r="D34" s="89"/>
      <c r="E34" s="90"/>
      <c r="G34" s="88"/>
      <c r="H34" s="89"/>
      <c r="I34" s="90"/>
    </row>
    <row r="36" spans="3:9" ht="27" customHeight="1" x14ac:dyDescent="0.35">
      <c r="C36" s="44" t="s">
        <v>67</v>
      </c>
      <c r="D36" s="45" t="s">
        <v>36</v>
      </c>
      <c r="E36" s="45" t="s">
        <v>37</v>
      </c>
      <c r="G36" s="46" t="s">
        <v>77</v>
      </c>
      <c r="H36" s="47" t="s">
        <v>36</v>
      </c>
      <c r="I36" s="47" t="s">
        <v>37</v>
      </c>
    </row>
    <row r="37" spans="3:9" ht="27" customHeight="1" x14ac:dyDescent="0.35">
      <c r="C37" s="72" t="str">
        <f>IF(Source!J11=0,"",Source!J11)</f>
        <v>Increasing importance of the product</v>
      </c>
      <c r="D37" s="73">
        <f>IF(Source!J11=0,"",Source!K11)</f>
        <v>6</v>
      </c>
      <c r="E37" s="73">
        <f>IF(Source!J11=0,"",Source!L11)</f>
        <v>6</v>
      </c>
      <c r="F37" s="74"/>
      <c r="G37" s="72" t="str">
        <f>IF(Source!J25=0,"",Source!J25)</f>
        <v>Rising lead cost</v>
      </c>
      <c r="H37" s="73">
        <f>IF(Source!J24=0,"",Source!K24)</f>
        <v>6</v>
      </c>
      <c r="I37" s="73">
        <f>IF(Source!J24=0,"",Source!L24)</f>
        <v>5</v>
      </c>
    </row>
    <row r="38" spans="3:9" ht="5.5" customHeight="1" x14ac:dyDescent="0.35">
      <c r="C38" s="74"/>
      <c r="D38" s="74"/>
      <c r="E38" s="74"/>
      <c r="F38" s="74"/>
      <c r="G38" s="74"/>
      <c r="H38" s="74"/>
      <c r="I38" s="74"/>
    </row>
    <row r="39" spans="3:9" ht="27" customHeight="1" x14ac:dyDescent="0.35">
      <c r="C39" s="74" t="str">
        <f>IFERROR(INDEX(Source!$O$7:$O$9,MATCH('O-T -Competitor Analysis'!D37-'O-T -Competitor Analysis'!E37,Source!$N$7:$N$9,-1)),"")</f>
        <v>What can I do to get ahead of competitors?</v>
      </c>
      <c r="D39" s="74"/>
      <c r="E39" s="74"/>
      <c r="F39" s="74"/>
      <c r="G39" s="74" t="str">
        <f>IFERROR(INDEX(Source!$O$11:$O$13,MATCH('O-T -Competitor Analysis'!H37-'O-T -Competitor Analysis'!I37,Source!$N$11:$N$13,-1)),"")</f>
        <v>Why is the competition better? What can I do to reduce the impact?</v>
      </c>
      <c r="H39" s="74"/>
      <c r="I39" s="74"/>
    </row>
    <row r="40" spans="3:9" ht="27" customHeight="1" x14ac:dyDescent="0.35">
      <c r="C40" s="88"/>
      <c r="D40" s="89"/>
      <c r="E40" s="90"/>
      <c r="G40" s="88"/>
      <c r="H40" s="89"/>
      <c r="I40" s="90"/>
    </row>
    <row r="42" spans="3:9" ht="27" customHeight="1" x14ac:dyDescent="0.35">
      <c r="C42" s="44" t="s">
        <v>68</v>
      </c>
      <c r="D42" s="45" t="s">
        <v>36</v>
      </c>
      <c r="E42" s="45" t="s">
        <v>37</v>
      </c>
      <c r="G42" s="46" t="s">
        <v>78</v>
      </c>
      <c r="H42" s="47" t="s">
        <v>36</v>
      </c>
      <c r="I42" s="47" t="s">
        <v>37</v>
      </c>
    </row>
    <row r="43" spans="3:9" ht="27" customHeight="1" x14ac:dyDescent="0.35">
      <c r="C43" s="72" t="str">
        <f>IF(Source!J11=0,"",Source!J11)</f>
        <v>Increasing importance of the product</v>
      </c>
      <c r="D43" s="73">
        <f>IF(Source!J12=0,"",Source!K12)</f>
        <v>6</v>
      </c>
      <c r="E43" s="73">
        <f>IF(Source!J12=0,"",Source!L12)</f>
        <v>6</v>
      </c>
      <c r="F43" s="74"/>
      <c r="G43" s="72" t="str">
        <f>IF(Source!J25=0,"",Source!J25)</f>
        <v>Rising lead cost</v>
      </c>
      <c r="H43" s="73">
        <f>IF(Source!J25=0,"",Source!K25)</f>
        <v>6</v>
      </c>
      <c r="I43" s="73">
        <f>IF(Source!J25=0,"",Source!L25)</f>
        <v>6</v>
      </c>
    </row>
    <row r="44" spans="3:9" ht="5.5" customHeight="1" x14ac:dyDescent="0.35">
      <c r="C44" s="74"/>
      <c r="D44" s="74"/>
      <c r="E44" s="74"/>
      <c r="F44" s="74"/>
      <c r="G44" s="74"/>
      <c r="H44" s="74"/>
      <c r="I44" s="74"/>
    </row>
    <row r="45" spans="3:9" ht="27" customHeight="1" x14ac:dyDescent="0.35">
      <c r="C45" s="74" t="str">
        <f>IFERROR(INDEX(Source!$O$7:$O$9,MATCH('O-T -Competitor Analysis'!D43-'O-T -Competitor Analysis'!E43,Source!$N$7:$N$9,-1)),"")</f>
        <v>What can I do to get ahead of competitors?</v>
      </c>
      <c r="D45" s="74"/>
      <c r="E45" s="74"/>
      <c r="F45" s="74"/>
      <c r="G45" s="74" t="str">
        <f>IFERROR(INDEX(Source!$O$11:$O$13,MATCH('O-T -Competitor Analysis'!H43-'O-T -Competitor Analysis'!I43,Source!$N$11:$N$13,-1)),"")</f>
        <v>What can I do to get ahead of competitors?</v>
      </c>
      <c r="H45" s="74"/>
      <c r="I45" s="74"/>
    </row>
    <row r="46" spans="3:9" ht="27" customHeight="1" x14ac:dyDescent="0.35">
      <c r="C46" s="88"/>
      <c r="D46" s="89"/>
      <c r="E46" s="90"/>
      <c r="G46" s="88"/>
      <c r="H46" s="89"/>
      <c r="I46" s="90"/>
    </row>
    <row r="48" spans="3:9" ht="27" customHeight="1" x14ac:dyDescent="0.35">
      <c r="C48" s="44" t="s">
        <v>69</v>
      </c>
      <c r="D48" s="45" t="s">
        <v>36</v>
      </c>
      <c r="E48" s="45" t="s">
        <v>37</v>
      </c>
      <c r="G48" s="46" t="s">
        <v>79</v>
      </c>
      <c r="H48" s="47" t="s">
        <v>36</v>
      </c>
      <c r="I48" s="47" t="s">
        <v>37</v>
      </c>
    </row>
    <row r="49" spans="3:9" ht="27" customHeight="1" x14ac:dyDescent="0.35">
      <c r="C49" s="72" t="str">
        <f>IF(Source!J13=0,"",Source!J13)</f>
        <v>Could convert existing products for new markets</v>
      </c>
      <c r="D49" s="73">
        <f>IF(Source!J13=0,"",Source!K13)</f>
        <v>6</v>
      </c>
      <c r="E49" s="73">
        <f>IF(Source!J13=0,"",Source!L13)</f>
        <v>5</v>
      </c>
      <c r="F49" s="74"/>
      <c r="G49" s="72" t="str">
        <f>IF(Source!J26=0,"",Source!J26)</f>
        <v>Lack of customer reviews / negative reviews</v>
      </c>
      <c r="H49" s="73">
        <f>IF(Source!J26=0,"",Source!K26)</f>
        <v>5</v>
      </c>
      <c r="I49" s="73">
        <f>IF(Source!J26=0,"",Source!L26)</f>
        <v>3</v>
      </c>
    </row>
    <row r="50" spans="3:9" ht="5.5" customHeight="1" x14ac:dyDescent="0.35">
      <c r="C50" s="74"/>
      <c r="D50" s="74"/>
      <c r="E50" s="74"/>
      <c r="F50" s="74"/>
      <c r="G50" s="74"/>
      <c r="H50" s="74"/>
      <c r="I50" s="74"/>
    </row>
    <row r="51" spans="3:9" ht="27" customHeight="1" x14ac:dyDescent="0.35">
      <c r="C51" s="74" t="str">
        <f>IFERROR(INDEX(Source!$O$7:$O$9,MATCH('O-T -Competitor Analysis'!D49-'O-T -Competitor Analysis'!E49,Source!$N$7:$N$9,-1)),"")</f>
        <v>Why am I better? What can I do to increase this gap?</v>
      </c>
      <c r="D51" s="74"/>
      <c r="E51" s="74"/>
      <c r="F51" s="74"/>
      <c r="G51" s="74" t="str">
        <f>IFERROR(INDEX(Source!$O$11:$O$13,MATCH('O-T -Competitor Analysis'!H49-'O-T -Competitor Analysis'!I49,Source!$N$11:$N$13,-1)),"")</f>
        <v>Why is the competition better? What can I do to reduce the impact?</v>
      </c>
      <c r="H51" s="74"/>
      <c r="I51" s="74"/>
    </row>
    <row r="52" spans="3:9" ht="27" customHeight="1" x14ac:dyDescent="0.35">
      <c r="C52" s="88" t="s">
        <v>169</v>
      </c>
      <c r="D52" s="89"/>
      <c r="E52" s="90"/>
      <c r="G52" s="88" t="s">
        <v>170</v>
      </c>
      <c r="H52" s="89"/>
      <c r="I52" s="90"/>
    </row>
    <row r="54" spans="3:9" ht="27" customHeight="1" x14ac:dyDescent="0.35">
      <c r="C54" s="44" t="s">
        <v>70</v>
      </c>
      <c r="D54" s="45" t="s">
        <v>36</v>
      </c>
      <c r="E54" s="45" t="s">
        <v>37</v>
      </c>
      <c r="G54" s="46" t="s">
        <v>80</v>
      </c>
      <c r="H54" s="47" t="s">
        <v>36</v>
      </c>
      <c r="I54" s="47" t="s">
        <v>37</v>
      </c>
    </row>
    <row r="55" spans="3:9" ht="27" customHeight="1" x14ac:dyDescent="0.35">
      <c r="C55" s="72" t="str">
        <f>IF(Source!J14=0,"",Source!J14)</f>
        <v>Need to increase market share</v>
      </c>
      <c r="D55" s="73">
        <f>IF(Source!J14=0,"",Source!K14)</f>
        <v>6</v>
      </c>
      <c r="E55" s="73">
        <f>IF(Source!J14=0,"",Source!L14)</f>
        <v>6</v>
      </c>
      <c r="F55" s="74"/>
      <c r="G55" s="72" t="str">
        <f>IF(Source!J27=0,"",Source!J27)</f>
        <v>Suppliers can become your competitors</v>
      </c>
      <c r="H55" s="73">
        <f>IF(Source!J27=0,"",Source!K27)</f>
        <v>4</v>
      </c>
      <c r="I55" s="73">
        <f>IF(Source!J27=0,"",Source!L27)</f>
        <v>4</v>
      </c>
    </row>
    <row r="56" spans="3:9" ht="5.5" customHeight="1" x14ac:dyDescent="0.35">
      <c r="C56" s="74"/>
      <c r="D56" s="74"/>
      <c r="E56" s="74"/>
      <c r="F56" s="74"/>
      <c r="G56" s="74"/>
      <c r="H56" s="74"/>
      <c r="I56" s="74"/>
    </row>
    <row r="57" spans="3:9" ht="27" customHeight="1" x14ac:dyDescent="0.35">
      <c r="C57" s="74" t="str">
        <f>IFERROR(INDEX(Source!$O$7:$O$9,MATCH('O-T -Competitor Analysis'!D55-'O-T -Competitor Analysis'!E55,Source!$N$7:$N$9,-1)),"")</f>
        <v>What can I do to get ahead of competitors?</v>
      </c>
      <c r="D57" s="74"/>
      <c r="E57" s="74"/>
      <c r="F57" s="74"/>
      <c r="G57" s="74" t="str">
        <f>IFERROR(INDEX(Source!$O$11:$O$13,MATCH('O-T -Competitor Analysis'!H55-'O-T -Competitor Analysis'!I55,Source!$N$11:$N$13,-1)),"")</f>
        <v>What can I do to get ahead of competitors?</v>
      </c>
      <c r="H57" s="74"/>
      <c r="I57" s="74"/>
    </row>
    <row r="58" spans="3:9" ht="27" customHeight="1" x14ac:dyDescent="0.35">
      <c r="C58" s="88"/>
      <c r="D58" s="89"/>
      <c r="E58" s="90"/>
      <c r="G58" s="88"/>
      <c r="H58" s="89"/>
      <c r="I58" s="90"/>
    </row>
    <row r="60" spans="3:9" ht="27" customHeight="1" x14ac:dyDescent="0.35">
      <c r="C60" s="44" t="s">
        <v>71</v>
      </c>
      <c r="D60" s="45" t="s">
        <v>36</v>
      </c>
      <c r="E60" s="45" t="s">
        <v>37</v>
      </c>
      <c r="G60" s="46" t="s">
        <v>81</v>
      </c>
      <c r="H60" s="47" t="s">
        <v>36</v>
      </c>
      <c r="I60" s="47" t="s">
        <v>37</v>
      </c>
    </row>
    <row r="61" spans="3:9" ht="27" customHeight="1" x14ac:dyDescent="0.35">
      <c r="C61" s="72" t="str">
        <f>IF(Source!J15=0,"",Source!J15)</f>
        <v>Scale up sales with social platforms</v>
      </c>
      <c r="D61" s="73">
        <f>IF(Source!J15=0,"",Source!K15)</f>
        <v>5</v>
      </c>
      <c r="E61" s="73">
        <f>IF(Source!J15=0,"",Source!L15)</f>
        <v>7</v>
      </c>
      <c r="F61" s="74"/>
      <c r="G61" s="72" t="str">
        <f>IF(Source!J28=0,"",Source!J28)</f>
        <v>Difficult recruiting</v>
      </c>
      <c r="H61" s="73">
        <f>IF(Source!J28=0,"",Source!K28)</f>
        <v>3</v>
      </c>
      <c r="I61" s="73">
        <f>IF(Source!J28=0,"",Source!L28)</f>
        <v>3</v>
      </c>
    </row>
    <row r="62" spans="3:9" ht="5.5" customHeight="1" x14ac:dyDescent="0.35">
      <c r="C62" s="74"/>
      <c r="D62" s="74"/>
      <c r="E62" s="74"/>
      <c r="F62" s="74"/>
      <c r="G62" s="74"/>
      <c r="H62" s="74"/>
      <c r="I62" s="74"/>
    </row>
    <row r="63" spans="3:9" ht="27" customHeight="1" x14ac:dyDescent="0.35">
      <c r="C63" s="74" t="str">
        <f>IFERROR(INDEX(Source!$O$7:$O$9,MATCH('O-T -Competitor Analysis'!D61-'O-T -Competitor Analysis'!E61,Source!$N$7:$N$9,-1)),"")</f>
        <v>Why is the competition better? What can I do to get ahead of them?</v>
      </c>
      <c r="D63" s="74"/>
      <c r="E63" s="74"/>
      <c r="F63" s="74"/>
      <c r="G63" s="74" t="str">
        <f>IFERROR(INDEX(Source!$O$11:$O$13,MATCH('O-T -Competitor Analysis'!H61-'O-T -Competitor Analysis'!I61,Source!$N$11:$N$13,-1)),"")</f>
        <v>What can I do to get ahead of competitors?</v>
      </c>
      <c r="H63" s="74"/>
      <c r="I63" s="74"/>
    </row>
    <row r="64" spans="3:9" ht="27" customHeight="1" x14ac:dyDescent="0.35">
      <c r="C64" s="88" t="s">
        <v>171</v>
      </c>
      <c r="D64" s="89"/>
      <c r="E64" s="90"/>
      <c r="G64" s="88"/>
      <c r="H64" s="89"/>
      <c r="I64" s="90"/>
    </row>
  </sheetData>
  <mergeCells count="22">
    <mergeCell ref="C10:E10"/>
    <mergeCell ref="G10:I10"/>
    <mergeCell ref="C16:E16"/>
    <mergeCell ref="G16:I16"/>
    <mergeCell ref="C22:E22"/>
    <mergeCell ref="G22:I22"/>
    <mergeCell ref="C64:E64"/>
    <mergeCell ref="G64:I64"/>
    <mergeCell ref="C1:I1"/>
    <mergeCell ref="C3:I4"/>
    <mergeCell ref="C46:E46"/>
    <mergeCell ref="G46:I46"/>
    <mergeCell ref="C52:E52"/>
    <mergeCell ref="G52:I52"/>
    <mergeCell ref="C58:E58"/>
    <mergeCell ref="G58:I58"/>
    <mergeCell ref="C28:E28"/>
    <mergeCell ref="G28:I28"/>
    <mergeCell ref="C34:E34"/>
    <mergeCell ref="G34:I34"/>
    <mergeCell ref="C40:E40"/>
    <mergeCell ref="G40:I40"/>
  </mergeCells>
  <conditionalFormatting sqref="D8:E8 D62:E62 D56:E56 D50:E50 D44:E44">
    <cfRule type="expression" dxfId="25" priority="47">
      <formula>$D7&lt;$E7</formula>
    </cfRule>
    <cfRule type="expression" dxfId="24" priority="48">
      <formula>$D7&gt;$E7</formula>
    </cfRule>
  </conditionalFormatting>
  <conditionalFormatting sqref="D14:E14">
    <cfRule type="expression" dxfId="23" priority="45">
      <formula>$D13&lt;$E13</formula>
    </cfRule>
    <cfRule type="expression" dxfId="22" priority="46">
      <formula>$D13&gt;$E13</formula>
    </cfRule>
  </conditionalFormatting>
  <conditionalFormatting sqref="D20:E20">
    <cfRule type="expression" dxfId="21" priority="43">
      <formula>$D19&lt;$E19</formula>
    </cfRule>
    <cfRule type="expression" dxfId="20" priority="44">
      <formula>$D19&gt;$E19</formula>
    </cfRule>
  </conditionalFormatting>
  <conditionalFormatting sqref="H8:I8">
    <cfRule type="expression" dxfId="19" priority="27">
      <formula>$H7&lt;$I7</formula>
    </cfRule>
    <cfRule type="expression" dxfId="18" priority="28">
      <formula>$H7&gt;$I7</formula>
    </cfRule>
  </conditionalFormatting>
  <conditionalFormatting sqref="H14:I14 H62:I62 H56:I56 H50:I50">
    <cfRule type="expression" dxfId="17" priority="25">
      <formula>$H13&gt;$I13</formula>
    </cfRule>
    <cfRule type="expression" dxfId="16" priority="26">
      <formula>$H13&lt;$I13</formula>
    </cfRule>
  </conditionalFormatting>
  <conditionalFormatting sqref="H20:I20">
    <cfRule type="expression" dxfId="15" priority="23">
      <formula>$H19&gt;$I19</formula>
    </cfRule>
    <cfRule type="expression" dxfId="14" priority="24">
      <formula>$H19&lt;$I19</formula>
    </cfRule>
  </conditionalFormatting>
  <conditionalFormatting sqref="H26:I26">
    <cfRule type="expression" dxfId="13" priority="21">
      <formula>$H25&gt;$I25</formula>
    </cfRule>
    <cfRule type="expression" dxfId="12" priority="22">
      <formula>$H25&lt;$I25</formula>
    </cfRule>
  </conditionalFormatting>
  <conditionalFormatting sqref="H32:I32">
    <cfRule type="expression" dxfId="11" priority="19">
      <formula>$H31&gt;$I31</formula>
    </cfRule>
    <cfRule type="expression" dxfId="10" priority="20">
      <formula>$H31&lt;$I31</formula>
    </cfRule>
  </conditionalFormatting>
  <conditionalFormatting sqref="H38:I38">
    <cfRule type="expression" dxfId="9" priority="17">
      <formula>$H37&gt;$I37</formula>
    </cfRule>
    <cfRule type="expression" dxfId="8" priority="18">
      <formula>$H37&lt;$I37</formula>
    </cfRule>
  </conditionalFormatting>
  <conditionalFormatting sqref="D38:E38">
    <cfRule type="expression" dxfId="7" priority="7">
      <formula>$D37&lt;$E37</formula>
    </cfRule>
    <cfRule type="expression" dxfId="6" priority="8">
      <formula>$D37&gt;$E37</formula>
    </cfRule>
  </conditionalFormatting>
  <conditionalFormatting sqref="H44:I44">
    <cfRule type="expression" dxfId="5" priority="5">
      <formula>$H43&gt;$I43</formula>
    </cfRule>
    <cfRule type="expression" dxfId="4" priority="6">
      <formula>$H43&lt;$I43</formula>
    </cfRule>
  </conditionalFormatting>
  <conditionalFormatting sqref="D26:E26">
    <cfRule type="expression" dxfId="3" priority="3">
      <formula>$D25&lt;$E25</formula>
    </cfRule>
    <cfRule type="expression" dxfId="2" priority="4">
      <formula>$D25&gt;$E25</formula>
    </cfRule>
  </conditionalFormatting>
  <conditionalFormatting sqref="D32:E32">
    <cfRule type="expression" dxfId="1" priority="1">
      <formula>$D31&lt;$E31</formula>
    </cfRule>
    <cfRule type="expression" dxfId="0" priority="2">
      <formula>$D31&gt;$E31</formula>
    </cfRule>
  </conditionalFormatting>
  <hyperlinks>
    <hyperlink ref="A7" location="a1SWAnalysis" display="   - Internal" xr:uid="{8ADF9452-DD0E-466D-AC8C-63B14007B0F8}"/>
    <hyperlink ref="A9" location="a1OTAnalysis" display="   - External" xr:uid="{AB4E2FB1-1DD3-46B5-B0AD-899BCE49D127}"/>
    <hyperlink ref="A10" location="a1BuildStr" display="4. Strategy" xr:uid="{9839FB0A-38A9-47DE-8334-B696E1846404}"/>
    <hyperlink ref="A11" location="a1Summary" display="5. Summary" xr:uid="{26C04112-0AD3-4EC3-98C2-E3E1ACADEE58}"/>
    <hyperlink ref="A5" location="a1Input" display="2. Input" xr:uid="{6D96D0DF-C96D-40CD-B34C-75FDACD93C02}"/>
    <hyperlink ref="A6" location="a1SWAnalysis" display="3. Competitor Analysis" xr:uid="{DBAEDBC2-2D23-4AE8-A964-4341DD0A5237}"/>
  </hyperlink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AB63DD-429E-4B6F-AA36-482ECEEEA07E}">
  <sheetPr>
    <tabColor rgb="FF00916E"/>
  </sheetPr>
  <dimension ref="A1:G31"/>
  <sheetViews>
    <sheetView showGridLines="0" showRowColHeaders="0" topLeftCell="A7" zoomScaleNormal="100" workbookViewId="0">
      <selection activeCell="A9" sqref="A9"/>
    </sheetView>
  </sheetViews>
  <sheetFormatPr defaultRowHeight="27" customHeight="1" x14ac:dyDescent="0.35"/>
  <cols>
    <col min="1" max="1" width="23.81640625" style="30" customWidth="1"/>
    <col min="2" max="2" width="2.6328125" style="27" customWidth="1"/>
    <col min="3" max="3" width="70.81640625" style="27" customWidth="1"/>
    <col min="4" max="4" width="8.7265625" style="27"/>
    <col min="5" max="5" width="5.54296875" style="27" customWidth="1"/>
    <col min="6" max="6" width="70.81640625" style="27" customWidth="1"/>
    <col min="7" max="16384" width="8.7265625" style="27"/>
  </cols>
  <sheetData>
    <row r="1" spans="1:7" ht="27" customHeight="1" x14ac:dyDescent="0.35">
      <c r="C1" s="97" t="s">
        <v>31</v>
      </c>
      <c r="D1" s="97"/>
      <c r="E1" s="97"/>
      <c r="F1" s="97"/>
      <c r="G1" s="97"/>
    </row>
    <row r="3" spans="1:7" ht="27" customHeight="1" x14ac:dyDescent="0.35">
      <c r="C3" s="91" t="s">
        <v>32</v>
      </c>
      <c r="D3" s="92"/>
      <c r="E3" s="92"/>
      <c r="F3" s="92"/>
      <c r="G3" s="93"/>
    </row>
    <row r="4" spans="1:7" ht="27" customHeight="1" x14ac:dyDescent="0.35">
      <c r="C4" s="94"/>
      <c r="D4" s="95"/>
      <c r="E4" s="95"/>
      <c r="F4" s="95"/>
      <c r="G4" s="96"/>
    </row>
    <row r="5" spans="1:7" ht="27" customHeight="1" x14ac:dyDescent="0.35">
      <c r="A5" s="42" t="s">
        <v>90</v>
      </c>
    </row>
    <row r="6" spans="1:7" ht="27" customHeight="1" x14ac:dyDescent="0.35">
      <c r="A6" s="42" t="s">
        <v>91</v>
      </c>
      <c r="C6" s="32" t="s">
        <v>22</v>
      </c>
      <c r="D6" s="32" t="s">
        <v>0</v>
      </c>
      <c r="F6" s="32" t="s">
        <v>23</v>
      </c>
      <c r="G6" s="32" t="s">
        <v>0</v>
      </c>
    </row>
    <row r="7" spans="1:7" ht="27" customHeight="1" x14ac:dyDescent="0.35">
      <c r="A7" s="42" t="s">
        <v>92</v>
      </c>
      <c r="C7" s="63" t="str">
        <f>IF(Input!I8="","",Input!I8)</f>
        <v>We have little market presence of reputation</v>
      </c>
      <c r="D7" s="66">
        <f>IF(Input!J8="","",Input!J8)</f>
        <v>8</v>
      </c>
      <c r="F7" s="63" t="str">
        <f>IF(Input!I13="","",Input!I13)</f>
        <v>Lacking in social media presence</v>
      </c>
      <c r="G7" s="66">
        <f>IF(Input!J13="","",Input!J13)</f>
        <v>8</v>
      </c>
    </row>
    <row r="8" spans="1:7" ht="27" customHeight="1" x14ac:dyDescent="0.35">
      <c r="A8" s="26" t="s">
        <v>84</v>
      </c>
      <c r="C8" s="64" t="str">
        <f>IF(Input!I9="","",Input!I9)</f>
        <v>Lack of marketing expertise</v>
      </c>
      <c r="D8" s="67">
        <f>IF(Input!J9="","",Input!J9)</f>
        <v>5</v>
      </c>
      <c r="F8" s="64" t="str">
        <f>IF(Input!I14="","",Input!I14)</f>
        <v>Lack of project staff to focus on multiple projects</v>
      </c>
      <c r="G8" s="67">
        <f>IF(Input!J14="","",Input!J14)</f>
        <v>8</v>
      </c>
    </row>
    <row r="9" spans="1:7" ht="27" customHeight="1" x14ac:dyDescent="0.35">
      <c r="A9" s="42" t="s">
        <v>85</v>
      </c>
      <c r="C9" s="64" t="str">
        <f>IF(Input!I10="","",Input!I10)</f>
        <v>Undifferentiated products vs competitors</v>
      </c>
      <c r="D9" s="67">
        <f>IF(Input!J10="","",Input!J10)</f>
        <v>5</v>
      </c>
      <c r="F9" s="64" t="str">
        <f>IF(Input!I15="","",Input!I15)</f>
        <v>Lack of sales staff</v>
      </c>
      <c r="G9" s="67">
        <f>IF(Input!J15="","",Input!J15)</f>
        <v>7</v>
      </c>
    </row>
    <row r="10" spans="1:7" ht="27" customHeight="1" x14ac:dyDescent="0.35">
      <c r="A10" s="43" t="s">
        <v>93</v>
      </c>
      <c r="C10" s="64" t="str">
        <f>IF(Input!I11="","",Input!I11)</f>
        <v>Language skills to create good copy</v>
      </c>
      <c r="D10" s="67">
        <f>IF(Input!J11="","",Input!J11)</f>
        <v>7</v>
      </c>
      <c r="F10" s="64" t="str">
        <f>IF(Input!I16="","",Input!I16)</f>
        <v>Lack of knowledge of many businessa areas</v>
      </c>
      <c r="G10" s="67">
        <f>IF(Input!J16="","",Input!J16)</f>
        <v>6</v>
      </c>
    </row>
    <row r="11" spans="1:7" ht="27" customHeight="1" x14ac:dyDescent="0.35">
      <c r="C11" s="65" t="str">
        <f>IF(Input!I12="","",Input!I12)</f>
        <v>Not able to respond quickly via chat</v>
      </c>
      <c r="D11" s="68">
        <f>IF(Input!J12="","",Input!J12)</f>
        <v>6</v>
      </c>
      <c r="F11" s="65" t="str">
        <f>IF(Input!I17="","",Input!I17)</f>
        <v>Unclear strategy</v>
      </c>
      <c r="G11" s="68">
        <f>IF(Input!J17="","",Input!J17)</f>
        <v>6</v>
      </c>
    </row>
    <row r="13" spans="1:7" ht="27" customHeight="1" x14ac:dyDescent="0.35">
      <c r="A13" s="75" t="s">
        <v>108</v>
      </c>
    </row>
    <row r="14" spans="1:7" ht="27" customHeight="1" x14ac:dyDescent="0.35">
      <c r="A14" s="76" t="s">
        <v>109</v>
      </c>
      <c r="C14" s="62" t="s">
        <v>24</v>
      </c>
      <c r="F14" s="62" t="s">
        <v>25</v>
      </c>
    </row>
    <row r="15" spans="1:7" ht="27" customHeight="1" x14ac:dyDescent="0.35">
      <c r="A15" s="76"/>
      <c r="C15" s="25" t="s">
        <v>10</v>
      </c>
      <c r="D15" s="25" t="s">
        <v>0</v>
      </c>
      <c r="F15" s="28" t="s">
        <v>107</v>
      </c>
      <c r="G15" s="28" t="s">
        <v>0</v>
      </c>
    </row>
    <row r="16" spans="1:7" ht="27" customHeight="1" x14ac:dyDescent="0.35">
      <c r="A16" s="76"/>
      <c r="C16" s="63" t="str">
        <f>IF(Source!J6=0,"",Source!J6)</f>
        <v>Copmetitors create simple products</v>
      </c>
      <c r="D16" s="66">
        <f>IF(Source!K6="","",Source!K6)</f>
        <v>9</v>
      </c>
      <c r="F16" s="63" t="str">
        <f>IF(Source!J19=0,"",Source!J19)</f>
        <v>Developing technology my change market balance</v>
      </c>
      <c r="G16" s="66">
        <f>IF(Source!K19="","",Source!K19)</f>
        <v>8</v>
      </c>
    </row>
    <row r="17" spans="1:7" ht="27" customHeight="1" x14ac:dyDescent="0.35">
      <c r="A17" s="76"/>
      <c r="C17" s="64" t="str">
        <f>IF(Source!J7=0,"",Source!J7)</f>
        <v>A developing market</v>
      </c>
      <c r="D17" s="67">
        <f>IF(Source!K7="","",Source!K7)</f>
        <v>8</v>
      </c>
      <c r="F17" s="64" t="str">
        <f>IF(Source!J20=0,"",Source!J20)</f>
        <v>Customers: lack of awareness about product</v>
      </c>
      <c r="G17" s="67">
        <f>IF(Source!K20="","",Source!K20)</f>
        <v>7</v>
      </c>
    </row>
    <row r="18" spans="1:7" ht="27" customHeight="1" x14ac:dyDescent="0.35">
      <c r="A18" s="76"/>
      <c r="C18" s="65" t="str">
        <f>IF(Source!J8=0,"",Source!J8)</f>
        <v>Developing environment</v>
      </c>
      <c r="D18" s="68">
        <f>IF(Source!K8="","",Source!K8)</f>
        <v>7</v>
      </c>
      <c r="F18" s="65" t="str">
        <f>IF(Source!J21=0,"",Source!J21)</f>
        <v>Limited funding</v>
      </c>
      <c r="G18" s="68">
        <f>IF(Source!K21="","",Source!K21)</f>
        <v>7</v>
      </c>
    </row>
    <row r="19" spans="1:7" ht="27" customHeight="1" x14ac:dyDescent="0.35">
      <c r="A19" s="75"/>
    </row>
    <row r="20" spans="1:7" ht="27" customHeight="1" x14ac:dyDescent="0.35">
      <c r="A20" s="75"/>
      <c r="C20" s="61" t="s">
        <v>26</v>
      </c>
      <c r="F20" s="61" t="s">
        <v>27</v>
      </c>
    </row>
    <row r="21" spans="1:7" ht="27" customHeight="1" x14ac:dyDescent="0.35">
      <c r="C21" s="29" t="s">
        <v>11</v>
      </c>
      <c r="D21" s="30"/>
      <c r="F21" s="29" t="s">
        <v>11</v>
      </c>
      <c r="G21" s="30"/>
    </row>
    <row r="22" spans="1:7" ht="27" customHeight="1" x14ac:dyDescent="0.35">
      <c r="C22" s="88" t="s">
        <v>171</v>
      </c>
      <c r="D22" s="90"/>
      <c r="E22" s="60"/>
      <c r="F22" s="88" t="s">
        <v>175</v>
      </c>
      <c r="G22" s="90"/>
    </row>
    <row r="23" spans="1:7" ht="27" customHeight="1" x14ac:dyDescent="0.35">
      <c r="C23" s="88" t="s">
        <v>172</v>
      </c>
      <c r="D23" s="90"/>
      <c r="E23" s="60"/>
      <c r="F23" s="88" t="s">
        <v>176</v>
      </c>
      <c r="G23" s="90"/>
    </row>
    <row r="24" spans="1:7" ht="27" customHeight="1" x14ac:dyDescent="0.35">
      <c r="C24" s="88" t="s">
        <v>173</v>
      </c>
      <c r="D24" s="90"/>
      <c r="E24" s="60"/>
      <c r="F24" s="88" t="s">
        <v>177</v>
      </c>
      <c r="G24" s="90"/>
    </row>
    <row r="25" spans="1:7" ht="27" customHeight="1" x14ac:dyDescent="0.35">
      <c r="C25" s="88" t="s">
        <v>174</v>
      </c>
      <c r="D25" s="90"/>
      <c r="E25" s="60"/>
      <c r="F25" s="88"/>
      <c r="G25" s="90"/>
    </row>
    <row r="26" spans="1:7" ht="27" customHeight="1" x14ac:dyDescent="0.35">
      <c r="C26" s="88"/>
      <c r="D26" s="90"/>
      <c r="E26" s="60"/>
      <c r="F26" s="88"/>
      <c r="G26" s="90"/>
    </row>
    <row r="27" spans="1:7" ht="27" customHeight="1" x14ac:dyDescent="0.35">
      <c r="C27" s="88"/>
      <c r="D27" s="90"/>
      <c r="E27" s="60"/>
      <c r="F27" s="88"/>
      <c r="G27" s="90"/>
    </row>
    <row r="28" spans="1:7" ht="27" customHeight="1" x14ac:dyDescent="0.35">
      <c r="C28" s="88"/>
      <c r="D28" s="90"/>
      <c r="E28" s="60"/>
      <c r="F28" s="88"/>
      <c r="G28" s="90"/>
    </row>
    <row r="29" spans="1:7" ht="27" customHeight="1" x14ac:dyDescent="0.35">
      <c r="C29" s="88"/>
      <c r="D29" s="90"/>
      <c r="E29" s="60"/>
      <c r="F29" s="88"/>
      <c r="G29" s="90"/>
    </row>
    <row r="30" spans="1:7" ht="27" customHeight="1" x14ac:dyDescent="0.35">
      <c r="C30" s="88"/>
      <c r="D30" s="90"/>
      <c r="E30" s="60"/>
      <c r="F30" s="88"/>
      <c r="G30" s="90"/>
    </row>
    <row r="31" spans="1:7" ht="27" customHeight="1" x14ac:dyDescent="0.35">
      <c r="C31" s="88"/>
      <c r="D31" s="90"/>
      <c r="E31" s="60"/>
      <c r="F31" s="88"/>
      <c r="G31" s="90"/>
    </row>
  </sheetData>
  <mergeCells count="22">
    <mergeCell ref="F26:G26"/>
    <mergeCell ref="C1:G1"/>
    <mergeCell ref="C22:D22"/>
    <mergeCell ref="F22:G22"/>
    <mergeCell ref="C23:D23"/>
    <mergeCell ref="F23:G23"/>
    <mergeCell ref="C30:D30"/>
    <mergeCell ref="F30:G30"/>
    <mergeCell ref="C31:D31"/>
    <mergeCell ref="F31:G31"/>
    <mergeCell ref="C3:G4"/>
    <mergeCell ref="C27:D27"/>
    <mergeCell ref="F27:G27"/>
    <mergeCell ref="C28:D28"/>
    <mergeCell ref="F28:G28"/>
    <mergeCell ref="C29:D29"/>
    <mergeCell ref="F29:G29"/>
    <mergeCell ref="C24:D24"/>
    <mergeCell ref="F24:G24"/>
    <mergeCell ref="C25:D25"/>
    <mergeCell ref="F25:G25"/>
    <mergeCell ref="C26:D26"/>
  </mergeCells>
  <conditionalFormatting sqref="D7:D11 G7:G11">
    <cfRule type="colorScale" priority="3">
      <colorScale>
        <cfvo type="num" val="1"/>
        <cfvo type="num" val="5"/>
        <cfvo type="num" val="10"/>
        <color rgb="FFF8696B"/>
        <color rgb="FFFFEB84"/>
        <color rgb="FF63BE7B"/>
      </colorScale>
    </cfRule>
  </conditionalFormatting>
  <conditionalFormatting sqref="D16:D18">
    <cfRule type="colorScale" priority="2">
      <colorScale>
        <cfvo type="num" val="1"/>
        <cfvo type="num" val="5"/>
        <cfvo type="num" val="10"/>
        <color rgb="FFF8696B"/>
        <color rgb="FFFFEB84"/>
        <color rgb="FF63BE7B"/>
      </colorScale>
    </cfRule>
  </conditionalFormatting>
  <conditionalFormatting sqref="G16:G18">
    <cfRule type="colorScale" priority="1">
      <colorScale>
        <cfvo type="num" val="1"/>
        <cfvo type="num" val="5"/>
        <cfvo type="num" val="10"/>
        <color rgb="FF63BE7B"/>
        <color rgb="FFFFEB84"/>
        <color rgb="FFF8696B"/>
      </colorScale>
    </cfRule>
  </conditionalFormatting>
  <hyperlinks>
    <hyperlink ref="A8" location="a1BuildStr" display="   - Build Strengths" xr:uid="{05BE5666-4BE2-4AC6-92C0-AF36D29063B3}"/>
    <hyperlink ref="A9" location="a1ADStrategies" display="   - Attack &amp; Defence" xr:uid="{52C5A01A-739B-4A99-9E45-5F08A103BE76}"/>
    <hyperlink ref="A5" location="a1Input" display="2. Input" xr:uid="{A360CBCC-6F69-48BB-9721-7A7B6A42FB4F}"/>
    <hyperlink ref="A7" location="a1BuildStr" display="4. Strategy" xr:uid="{D8EF965E-A262-46B5-B584-D72A3D111CD7}"/>
    <hyperlink ref="A6" location="a1SWAnalysis" display="3. Competitor Analysis" xr:uid="{C2671D3C-5F45-44BC-A225-DA07D906C410}"/>
    <hyperlink ref="A10" location="a1Summary" display="5. Summary" xr:uid="{C29E144E-6DB1-4D99-BE47-C7BEF940A8B2}"/>
  </hyperlink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84A0BC-77EE-406B-A837-85C244D28BB7}">
  <sheetPr>
    <tabColor rgb="FF00916E"/>
  </sheetPr>
  <dimension ref="A1:G31"/>
  <sheetViews>
    <sheetView showGridLines="0" showRowColHeaders="0" topLeftCell="A7" zoomScaleNormal="100" workbookViewId="0">
      <selection activeCell="A10" sqref="A10"/>
    </sheetView>
  </sheetViews>
  <sheetFormatPr defaultRowHeight="27" customHeight="1" x14ac:dyDescent="0.35"/>
  <cols>
    <col min="1" max="1" width="23.81640625" style="30" customWidth="1"/>
    <col min="2" max="2" width="2.6328125" style="27" customWidth="1"/>
    <col min="3" max="3" width="70.81640625" style="27" customWidth="1"/>
    <col min="4" max="4" width="8.7265625" style="27"/>
    <col min="5" max="5" width="5.54296875" style="27" customWidth="1"/>
    <col min="6" max="6" width="70.81640625" style="27" customWidth="1"/>
    <col min="7" max="16384" width="8.7265625" style="27"/>
  </cols>
  <sheetData>
    <row r="1" spans="1:7" ht="27" customHeight="1" x14ac:dyDescent="0.35">
      <c r="C1" s="98" t="s">
        <v>30</v>
      </c>
      <c r="D1" s="98"/>
      <c r="E1" s="98"/>
      <c r="F1" s="98"/>
      <c r="G1" s="98"/>
    </row>
    <row r="2" spans="1:7" ht="27" customHeight="1" x14ac:dyDescent="0.35">
      <c r="C2" s="62"/>
      <c r="F2" s="62"/>
    </row>
    <row r="3" spans="1:7" ht="27" customHeight="1" x14ac:dyDescent="0.35">
      <c r="C3" s="91" t="s">
        <v>33</v>
      </c>
      <c r="D3" s="92"/>
      <c r="E3" s="92"/>
      <c r="F3" s="92"/>
      <c r="G3" s="93"/>
    </row>
    <row r="4" spans="1:7" ht="27" customHeight="1" x14ac:dyDescent="0.35">
      <c r="C4" s="94"/>
      <c r="D4" s="95"/>
      <c r="E4" s="95"/>
      <c r="F4" s="95"/>
      <c r="G4" s="96"/>
    </row>
    <row r="5" spans="1:7" ht="27" customHeight="1" x14ac:dyDescent="0.35">
      <c r="A5" s="42" t="s">
        <v>90</v>
      </c>
      <c r="C5" s="62"/>
      <c r="F5" s="62"/>
    </row>
    <row r="6" spans="1:7" ht="27" customHeight="1" x14ac:dyDescent="0.35">
      <c r="A6" s="42" t="s">
        <v>91</v>
      </c>
      <c r="C6" s="24" t="s">
        <v>14</v>
      </c>
      <c r="D6" s="24" t="s">
        <v>0</v>
      </c>
      <c r="F6" s="24" t="s">
        <v>15</v>
      </c>
      <c r="G6" s="24" t="s">
        <v>0</v>
      </c>
    </row>
    <row r="7" spans="1:7" ht="27" customHeight="1" x14ac:dyDescent="0.35">
      <c r="A7" s="42" t="s">
        <v>92</v>
      </c>
      <c r="C7" s="63" t="str">
        <f>IF(Input!C8="","",Input!C8)</f>
        <v>Products are really innovative vs competition</v>
      </c>
      <c r="D7" s="66">
        <f>IF(Input!D8="","",Input!D8)</f>
        <v>8</v>
      </c>
      <c r="F7" s="63" t="str">
        <f>IF(Input!C13="","",Input!C13)</f>
        <v>Low overheads, so we can offer good value to customers</v>
      </c>
      <c r="G7" s="66">
        <f>IF(Input!D13="","",Input!D13)</f>
        <v>8</v>
      </c>
    </row>
    <row r="8" spans="1:7" ht="27" customHeight="1" x14ac:dyDescent="0.35">
      <c r="A8" s="42" t="s">
        <v>84</v>
      </c>
      <c r="C8" s="64" t="str">
        <f>IF(Input!C9="","",Input!C9)</f>
        <v>Quality processes</v>
      </c>
      <c r="D8" s="67">
        <f>IF(Input!D9="","",Input!D9)</f>
        <v>6</v>
      </c>
      <c r="F8" s="64" t="str">
        <f>IF(Input!C14="","",Input!C14)</f>
        <v>Good project management</v>
      </c>
      <c r="G8" s="67">
        <f>IF(Input!D14="","",Input!D14)</f>
        <v>6</v>
      </c>
    </row>
    <row r="9" spans="1:7" ht="27" customHeight="1" x14ac:dyDescent="0.35">
      <c r="A9" s="26" t="s">
        <v>85</v>
      </c>
      <c r="C9" s="64" t="str">
        <f>IF(Input!C10="","",Input!C10)</f>
        <v>Able to respond quckly via email</v>
      </c>
      <c r="D9" s="67">
        <f>IF(Input!D10="","",Input!D10)</f>
        <v>8</v>
      </c>
      <c r="F9" s="64" t="str">
        <f>IF(Input!C15="","",Input!C15)</f>
        <v>High profit margin</v>
      </c>
      <c r="G9" s="67">
        <f>IF(Input!D15="","",Input!D15)</f>
        <v>8</v>
      </c>
    </row>
    <row r="10" spans="1:7" ht="27" customHeight="1" x14ac:dyDescent="0.35">
      <c r="A10" s="43" t="s">
        <v>93</v>
      </c>
      <c r="C10" s="64" t="str">
        <f>IF(Input!C11="","",Input!C11)</f>
        <v>We are able to give really good customer care</v>
      </c>
      <c r="D10" s="67">
        <f>IF(Input!D11="","",Input!D11)</f>
        <v>7</v>
      </c>
      <c r="F10" s="64" t="str">
        <f>IF(Input!C16="","",Input!C16)</f>
        <v>Diversified offer</v>
      </c>
      <c r="G10" s="67">
        <f>IF(Input!D16="","",Input!D16)</f>
        <v>5</v>
      </c>
    </row>
    <row r="11" spans="1:7" ht="27" customHeight="1" x14ac:dyDescent="0.35">
      <c r="C11" s="65" t="str">
        <f>IF(Input!C12="","",Input!C12)</f>
        <v>We can change direction quickly</v>
      </c>
      <c r="D11" s="68">
        <f>IF(Input!D12="","",Input!D12)</f>
        <v>7</v>
      </c>
      <c r="F11" s="65" t="str">
        <f>IF(Input!C17="","",Input!C17)</f>
        <v>Great Programming skills</v>
      </c>
      <c r="G11" s="68">
        <f>IF(Input!D17="","",Input!D17)</f>
        <v>7</v>
      </c>
    </row>
    <row r="13" spans="1:7" ht="27" customHeight="1" x14ac:dyDescent="0.35">
      <c r="A13" s="75" t="s">
        <v>108</v>
      </c>
    </row>
    <row r="14" spans="1:7" ht="27" customHeight="1" x14ac:dyDescent="0.35">
      <c r="A14" s="76" t="s">
        <v>109</v>
      </c>
      <c r="C14" s="62" t="s">
        <v>28</v>
      </c>
      <c r="F14" s="62" t="s">
        <v>29</v>
      </c>
    </row>
    <row r="15" spans="1:7" ht="27" customHeight="1" x14ac:dyDescent="0.35">
      <c r="C15" s="25" t="s">
        <v>10</v>
      </c>
      <c r="D15" s="25" t="s">
        <v>0</v>
      </c>
      <c r="F15" s="28" t="s">
        <v>107</v>
      </c>
      <c r="G15" s="28" t="s">
        <v>0</v>
      </c>
    </row>
    <row r="16" spans="1:7" ht="27" customHeight="1" x14ac:dyDescent="0.35">
      <c r="C16" s="63" t="str">
        <f>IF(Source!J6=0,"",Source!J6)</f>
        <v>Copmetitors create simple products</v>
      </c>
      <c r="D16" s="66">
        <f>IF(Source!K6="","",Source!K6)</f>
        <v>9</v>
      </c>
      <c r="E16" s="56"/>
      <c r="F16" s="63" t="str">
        <f>IF(Source!J19=0,"",Source!J19)</f>
        <v>Developing technology my change market balance</v>
      </c>
      <c r="G16" s="66">
        <f>IF(Source!K19="","",Source!K19)</f>
        <v>8</v>
      </c>
    </row>
    <row r="17" spans="3:7" ht="27" customHeight="1" x14ac:dyDescent="0.35">
      <c r="C17" s="64" t="str">
        <f>IF(Source!J7=0,"",Source!J7)</f>
        <v>A developing market</v>
      </c>
      <c r="D17" s="67">
        <f>IF(Source!K7="","",Source!K7)</f>
        <v>8</v>
      </c>
      <c r="E17" s="56"/>
      <c r="F17" s="64" t="str">
        <f>IF(Source!J20=0,"",Source!J20)</f>
        <v>Customers: lack of awareness about product</v>
      </c>
      <c r="G17" s="67">
        <f>IF(Source!K20="","",Source!K20)</f>
        <v>7</v>
      </c>
    </row>
    <row r="18" spans="3:7" ht="27" customHeight="1" x14ac:dyDescent="0.35">
      <c r="C18" s="65" t="str">
        <f>IF(Source!J8=0,"",Source!J8)</f>
        <v>Developing environment</v>
      </c>
      <c r="D18" s="68">
        <f>IF(Source!K8="","",Source!K8)</f>
        <v>7</v>
      </c>
      <c r="E18" s="56"/>
      <c r="F18" s="65" t="str">
        <f>IF(Source!J21=0,"",Source!J21)</f>
        <v>Limited funding</v>
      </c>
      <c r="G18" s="68">
        <f>IF(Source!K21="","",Source!K21)</f>
        <v>7</v>
      </c>
    </row>
    <row r="20" spans="3:7" ht="27" customHeight="1" x14ac:dyDescent="0.35">
      <c r="C20" s="61" t="s">
        <v>12</v>
      </c>
      <c r="D20" s="59"/>
      <c r="E20" s="59"/>
      <c r="F20" s="61" t="s">
        <v>13</v>
      </c>
    </row>
    <row r="21" spans="3:7" ht="27" customHeight="1" x14ac:dyDescent="0.35">
      <c r="C21" s="29" t="s">
        <v>11</v>
      </c>
      <c r="D21" s="30"/>
      <c r="F21" s="29" t="s">
        <v>11</v>
      </c>
      <c r="G21" s="30"/>
    </row>
    <row r="22" spans="3:7" ht="27" customHeight="1" x14ac:dyDescent="0.35">
      <c r="C22" s="88" t="s">
        <v>178</v>
      </c>
      <c r="D22" s="90"/>
      <c r="E22" s="60"/>
      <c r="F22" s="88" t="s">
        <v>181</v>
      </c>
      <c r="G22" s="90"/>
    </row>
    <row r="23" spans="3:7" ht="27" customHeight="1" x14ac:dyDescent="0.35">
      <c r="C23" s="88" t="s">
        <v>179</v>
      </c>
      <c r="D23" s="90"/>
      <c r="E23" s="60"/>
      <c r="F23" s="88" t="s">
        <v>182</v>
      </c>
      <c r="G23" s="90"/>
    </row>
    <row r="24" spans="3:7" ht="27" customHeight="1" x14ac:dyDescent="0.35">
      <c r="C24" s="88" t="s">
        <v>180</v>
      </c>
      <c r="D24" s="90"/>
      <c r="E24" s="60"/>
      <c r="F24" s="88" t="s">
        <v>183</v>
      </c>
      <c r="G24" s="90"/>
    </row>
    <row r="25" spans="3:7" ht="27" customHeight="1" x14ac:dyDescent="0.35">
      <c r="C25" s="88"/>
      <c r="D25" s="90"/>
      <c r="E25" s="60"/>
      <c r="F25" s="88"/>
      <c r="G25" s="90"/>
    </row>
    <row r="26" spans="3:7" ht="27" customHeight="1" x14ac:dyDescent="0.35">
      <c r="C26" s="88"/>
      <c r="D26" s="90"/>
      <c r="E26" s="60"/>
      <c r="F26" s="88"/>
      <c r="G26" s="90"/>
    </row>
    <row r="27" spans="3:7" ht="27" customHeight="1" x14ac:dyDescent="0.35">
      <c r="C27" s="88"/>
      <c r="D27" s="90"/>
      <c r="E27" s="60"/>
      <c r="F27" s="88"/>
      <c r="G27" s="90"/>
    </row>
    <row r="28" spans="3:7" ht="27" customHeight="1" x14ac:dyDescent="0.35">
      <c r="C28" s="88"/>
      <c r="D28" s="90"/>
      <c r="E28" s="60"/>
      <c r="F28" s="88"/>
      <c r="G28" s="90"/>
    </row>
    <row r="29" spans="3:7" ht="27" customHeight="1" x14ac:dyDescent="0.35">
      <c r="C29" s="88"/>
      <c r="D29" s="90"/>
      <c r="E29" s="60"/>
      <c r="F29" s="88"/>
      <c r="G29" s="90"/>
    </row>
    <row r="30" spans="3:7" ht="27" customHeight="1" x14ac:dyDescent="0.35">
      <c r="C30" s="88"/>
      <c r="D30" s="90"/>
      <c r="E30" s="60"/>
      <c r="F30" s="88"/>
      <c r="G30" s="90"/>
    </row>
    <row r="31" spans="3:7" ht="27" customHeight="1" x14ac:dyDescent="0.35">
      <c r="C31" s="88"/>
      <c r="D31" s="90"/>
      <c r="E31" s="60"/>
      <c r="F31" s="88"/>
      <c r="G31" s="90"/>
    </row>
  </sheetData>
  <mergeCells count="22">
    <mergeCell ref="C27:D27"/>
    <mergeCell ref="F31:G31"/>
    <mergeCell ref="C28:D28"/>
    <mergeCell ref="C29:D29"/>
    <mergeCell ref="C30:D30"/>
    <mergeCell ref="C31:D31"/>
    <mergeCell ref="C1:G1"/>
    <mergeCell ref="C3:G4"/>
    <mergeCell ref="F28:G28"/>
    <mergeCell ref="F29:G29"/>
    <mergeCell ref="F30:G30"/>
    <mergeCell ref="F22:G22"/>
    <mergeCell ref="F23:G23"/>
    <mergeCell ref="F24:G24"/>
    <mergeCell ref="F25:G25"/>
    <mergeCell ref="F26:G26"/>
    <mergeCell ref="F27:G27"/>
    <mergeCell ref="C22:D22"/>
    <mergeCell ref="C23:D23"/>
    <mergeCell ref="C24:D24"/>
    <mergeCell ref="C25:D25"/>
    <mergeCell ref="C26:D26"/>
  </mergeCells>
  <conditionalFormatting sqref="D7:D11 G7:G11">
    <cfRule type="colorScale" priority="7">
      <colorScale>
        <cfvo type="num" val="1"/>
        <cfvo type="num" val="5"/>
        <cfvo type="num" val="10"/>
        <color rgb="FFF8696B"/>
        <color rgb="FFFFEB84"/>
        <color rgb="FF63BE7B"/>
      </colorScale>
    </cfRule>
  </conditionalFormatting>
  <conditionalFormatting sqref="D16:D18">
    <cfRule type="colorScale" priority="6">
      <colorScale>
        <cfvo type="num" val="1"/>
        <cfvo type="num" val="5"/>
        <cfvo type="num" val="10"/>
        <color rgb="FFF8696B"/>
        <color rgb="FFFFEB84"/>
        <color rgb="FF63BE7B"/>
      </colorScale>
    </cfRule>
  </conditionalFormatting>
  <conditionalFormatting sqref="G16:G18">
    <cfRule type="colorScale" priority="4">
      <colorScale>
        <cfvo type="num" val="1"/>
        <cfvo type="num" val="5"/>
        <cfvo type="num" val="10"/>
        <color rgb="FF63BE7B"/>
        <color rgb="FFFFEB84"/>
        <color rgb="FFF8696B"/>
      </colorScale>
    </cfRule>
  </conditionalFormatting>
  <hyperlinks>
    <hyperlink ref="A8" location="a1BuildStr" display="   - Build Strengths" xr:uid="{125F37D1-6D1E-4053-88FA-921E17D0C53B}"/>
    <hyperlink ref="A9" location="a1ADStrategies" display="   - Attack &amp; Defence" xr:uid="{9D0E7463-E666-4CE9-B114-7631FEF5C340}"/>
    <hyperlink ref="A10" location="a1Summary" display="5. Summary" xr:uid="{48E21DFC-AE5E-4FB4-91AC-643E5EFD3C4D}"/>
    <hyperlink ref="A5" location="a1Input" display="2. Input" xr:uid="{8CB23568-A75F-4D3D-A2D2-BA5771050233}"/>
    <hyperlink ref="A7" location="a1BuildStr" display="4. Strategy" xr:uid="{210EBB55-6A4A-445B-8039-3B958C7378E6}"/>
    <hyperlink ref="A6" location="a1SWAnalysis" display="3. Competitor Analysis" xr:uid="{7FCB1444-CB9D-4B03-A6E5-526EB3A81AA0}"/>
  </hyperlinks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B38054-40C3-4726-80CB-EC59DFA70321}">
  <sheetPr>
    <tabColor rgb="FF00916E"/>
    <pageSetUpPr fitToPage="1"/>
  </sheetPr>
  <dimension ref="A5:U46"/>
  <sheetViews>
    <sheetView showGridLines="0" showRowColHeaders="0" zoomScaleNormal="100" workbookViewId="0">
      <selection activeCell="A5" sqref="A5"/>
    </sheetView>
  </sheetViews>
  <sheetFormatPr defaultRowHeight="27" customHeight="1" x14ac:dyDescent="0.35"/>
  <cols>
    <col min="1" max="1" width="23.81640625" style="30" customWidth="1"/>
    <col min="2" max="2" width="2.6328125" style="27" customWidth="1"/>
    <col min="3" max="6" width="8.7265625" style="27"/>
    <col min="7" max="7" width="2.1796875" style="27" customWidth="1"/>
    <col min="8" max="11" width="8.7265625" style="27"/>
    <col min="12" max="12" width="2.1796875" style="27" customWidth="1"/>
    <col min="13" max="16" width="8.7265625" style="27"/>
    <col min="17" max="17" width="2.1796875" style="27" customWidth="1"/>
    <col min="18" max="16384" width="8.7265625" style="27"/>
  </cols>
  <sheetData>
    <row r="5" spans="1:21" ht="27" customHeight="1" x14ac:dyDescent="0.35">
      <c r="A5" s="42" t="s">
        <v>90</v>
      </c>
    </row>
    <row r="6" spans="1:21" ht="27" customHeight="1" x14ac:dyDescent="0.35">
      <c r="A6" s="42" t="s">
        <v>91</v>
      </c>
    </row>
    <row r="7" spans="1:21" ht="27" customHeight="1" x14ac:dyDescent="0.35">
      <c r="A7" s="42" t="s">
        <v>92</v>
      </c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</row>
    <row r="8" spans="1:21" ht="7.5" customHeight="1" x14ac:dyDescent="0.35">
      <c r="C8" s="52"/>
      <c r="D8" s="52"/>
      <c r="E8" s="52"/>
      <c r="F8" s="52"/>
      <c r="G8" s="56"/>
      <c r="H8" s="53"/>
      <c r="I8" s="53"/>
      <c r="J8" s="53"/>
      <c r="K8" s="53"/>
      <c r="L8" s="56"/>
      <c r="M8" s="54"/>
      <c r="N8" s="54"/>
      <c r="O8" s="54"/>
      <c r="P8" s="54"/>
      <c r="Q8" s="56"/>
      <c r="R8" s="55"/>
      <c r="S8" s="55"/>
      <c r="T8" s="55"/>
      <c r="U8" s="55"/>
    </row>
    <row r="9" spans="1:21" ht="27" customHeight="1" x14ac:dyDescent="0.35">
      <c r="A9" s="26" t="s">
        <v>93</v>
      </c>
      <c r="C9" s="101" t="s">
        <v>94</v>
      </c>
      <c r="D9" s="101"/>
      <c r="E9" s="101"/>
      <c r="F9" s="101"/>
      <c r="G9" s="56"/>
      <c r="H9" s="101" t="s">
        <v>95</v>
      </c>
      <c r="I9" s="101"/>
      <c r="J9" s="101"/>
      <c r="K9" s="101"/>
      <c r="L9" s="56"/>
      <c r="M9" s="101" t="s">
        <v>96</v>
      </c>
      <c r="N9" s="101"/>
      <c r="O9" s="101"/>
      <c r="P9" s="101"/>
      <c r="Q9" s="56"/>
      <c r="R9" s="101" t="s">
        <v>97</v>
      </c>
      <c r="S9" s="101"/>
      <c r="T9" s="101"/>
      <c r="U9" s="101"/>
    </row>
    <row r="10" spans="1:21" ht="27" customHeight="1" x14ac:dyDescent="0.35">
      <c r="C10" s="100" t="str">
        <f>IF(Source!J31=0,"",Source!J31)</f>
        <v>Products are really innovative vs competition</v>
      </c>
      <c r="D10" s="100"/>
      <c r="E10" s="100"/>
      <c r="F10" s="100"/>
      <c r="G10" s="57"/>
      <c r="H10" s="100" t="str">
        <f>IF(Source!J43=0,"",Source!J43)</f>
        <v>We have little market presence of reputation</v>
      </c>
      <c r="I10" s="100"/>
      <c r="J10" s="100"/>
      <c r="K10" s="100"/>
      <c r="L10" s="57"/>
      <c r="M10" s="100" t="str">
        <f>IF(Source!J6=0,"",Source!J6)</f>
        <v>Copmetitors create simple products</v>
      </c>
      <c r="N10" s="100"/>
      <c r="O10" s="100"/>
      <c r="P10" s="100"/>
      <c r="Q10" s="57"/>
      <c r="R10" s="100" t="str">
        <f>IF(Source!J19=0,"",Source!J19)</f>
        <v>Developing technology my change market balance</v>
      </c>
      <c r="S10" s="100"/>
      <c r="T10" s="100"/>
      <c r="U10" s="100"/>
    </row>
    <row r="11" spans="1:21" ht="27" customHeight="1" x14ac:dyDescent="0.35">
      <c r="C11" s="99" t="str">
        <f>IF(Source!J32=0,"",Source!J32)</f>
        <v>Able to respond quckly via email</v>
      </c>
      <c r="D11" s="99"/>
      <c r="E11" s="99"/>
      <c r="F11" s="99"/>
      <c r="G11" s="57"/>
      <c r="H11" s="99" t="str">
        <f>IF(Source!J44=0,"",Source!J44)</f>
        <v>Lacking in social media presence</v>
      </c>
      <c r="I11" s="99"/>
      <c r="J11" s="99"/>
      <c r="K11" s="99"/>
      <c r="L11" s="57"/>
      <c r="M11" s="99" t="str">
        <f>IF(Source!J7=0,"",Source!J7)</f>
        <v>A developing market</v>
      </c>
      <c r="N11" s="99"/>
      <c r="O11" s="99"/>
      <c r="P11" s="99"/>
      <c r="Q11" s="57"/>
      <c r="R11" s="99" t="str">
        <f>IF(Source!J20=0,"",Source!J20)</f>
        <v>Customers: lack of awareness about product</v>
      </c>
      <c r="S11" s="99"/>
      <c r="T11" s="99"/>
      <c r="U11" s="99"/>
    </row>
    <row r="12" spans="1:21" ht="27" customHeight="1" x14ac:dyDescent="0.35">
      <c r="C12" s="99" t="str">
        <f>IF(Source!J33=0,"",Source!J33)</f>
        <v>Low overheads, so we can offer good value to customers</v>
      </c>
      <c r="D12" s="99"/>
      <c r="E12" s="99"/>
      <c r="F12" s="99"/>
      <c r="G12" s="57"/>
      <c r="H12" s="99" t="str">
        <f>IF(Source!J45=0,"",Source!J45)</f>
        <v>Lack of project staff to focus on multiple projects</v>
      </c>
      <c r="I12" s="99"/>
      <c r="J12" s="99"/>
      <c r="K12" s="99"/>
      <c r="L12" s="57"/>
      <c r="M12" s="99" t="str">
        <f>IF(Source!J8=0,"",Source!J8)</f>
        <v>Developing environment</v>
      </c>
      <c r="N12" s="99"/>
      <c r="O12" s="99"/>
      <c r="P12" s="99"/>
      <c r="Q12" s="57"/>
      <c r="R12" s="99" t="str">
        <f>IF(Source!J21=0,"",Source!J21)</f>
        <v>Limited funding</v>
      </c>
      <c r="S12" s="99"/>
      <c r="T12" s="99"/>
      <c r="U12" s="99"/>
    </row>
    <row r="13" spans="1:21" ht="27" customHeight="1" x14ac:dyDescent="0.35">
      <c r="C13" s="99" t="str">
        <f>IF(Source!J34=0,"",Source!J34)</f>
        <v>High profit margin</v>
      </c>
      <c r="D13" s="99"/>
      <c r="E13" s="99"/>
      <c r="F13" s="99"/>
      <c r="G13" s="57"/>
      <c r="H13" s="99" t="str">
        <f>IF(Source!J46=0,"",Source!J46)</f>
        <v>Language skills to create good copy</v>
      </c>
      <c r="I13" s="99"/>
      <c r="J13" s="99"/>
      <c r="K13" s="99"/>
      <c r="L13" s="57"/>
      <c r="M13" s="99" t="str">
        <f>IF(Source!J9=0,"",Source!J9)</f>
        <v>Lack of competition</v>
      </c>
      <c r="N13" s="99"/>
      <c r="O13" s="99"/>
      <c r="P13" s="99"/>
      <c r="Q13" s="57"/>
      <c r="R13" s="99" t="str">
        <f>IF(Source!J22=0,"",Source!J22)</f>
        <v>There are more and more competition</v>
      </c>
      <c r="S13" s="99"/>
      <c r="T13" s="99"/>
      <c r="U13" s="99"/>
    </row>
    <row r="14" spans="1:21" ht="27" customHeight="1" x14ac:dyDescent="0.35">
      <c r="C14" s="99" t="str">
        <f>IF(Source!J35=0,"",Source!J35)</f>
        <v>We are able to give really good customer care</v>
      </c>
      <c r="D14" s="99"/>
      <c r="E14" s="99"/>
      <c r="F14" s="99"/>
      <c r="G14" s="57"/>
      <c r="H14" s="99" t="str">
        <f>IF(Source!J47=0,"",Source!J47)</f>
        <v>Lack of sales staff</v>
      </c>
      <c r="I14" s="99"/>
      <c r="J14" s="99"/>
      <c r="K14" s="99"/>
      <c r="L14" s="57"/>
      <c r="M14" s="99" t="str">
        <f>IF(Source!J10=0,"",Source!J10)</f>
        <v>Our competititors may be slow to adpot new techn.</v>
      </c>
      <c r="N14" s="99"/>
      <c r="O14" s="99"/>
      <c r="P14" s="99"/>
      <c r="Q14" s="57"/>
      <c r="R14" s="99" t="str">
        <f>IF(Source!J23=0,"",Source!J23)</f>
        <v>Cost of technology investment</v>
      </c>
      <c r="S14" s="99"/>
      <c r="T14" s="99"/>
      <c r="U14" s="99"/>
    </row>
    <row r="15" spans="1:21" ht="27" customHeight="1" x14ac:dyDescent="0.35">
      <c r="C15" s="99" t="str">
        <f>IF(Source!J36=0,"",Source!J36)</f>
        <v>We can change direction quickly</v>
      </c>
      <c r="D15" s="99"/>
      <c r="E15" s="99"/>
      <c r="F15" s="99"/>
      <c r="G15" s="57"/>
      <c r="H15" s="99" t="str">
        <f>IF(Source!J48=0,"",Source!J48)</f>
        <v>Not able to respond quickly via chat</v>
      </c>
      <c r="I15" s="99"/>
      <c r="J15" s="99"/>
      <c r="K15" s="99"/>
      <c r="L15" s="57"/>
      <c r="M15" s="99" t="str">
        <f>IF(Source!J11=0,"",Source!J11)</f>
        <v>Increasing importance of the product</v>
      </c>
      <c r="N15" s="99"/>
      <c r="O15" s="99"/>
      <c r="P15" s="99"/>
      <c r="Q15" s="57"/>
      <c r="R15" s="99" t="str">
        <f>IF(Source!J24=0,"",Source!J24)</f>
        <v>Competitors in social media</v>
      </c>
      <c r="S15" s="99"/>
      <c r="T15" s="99"/>
      <c r="U15" s="99"/>
    </row>
    <row r="16" spans="1:21" ht="27" customHeight="1" x14ac:dyDescent="0.35">
      <c r="C16" s="99" t="str">
        <f>IF(Source!J37=0,"",Source!J37)</f>
        <v>Great Programming skills</v>
      </c>
      <c r="D16" s="99"/>
      <c r="E16" s="99"/>
      <c r="F16" s="99"/>
      <c r="G16" s="57"/>
      <c r="H16" s="99" t="str">
        <f>IF(Source!J49=0,"",Source!J49)</f>
        <v>Lack of knowledge of many businessa areas</v>
      </c>
      <c r="I16" s="99"/>
      <c r="J16" s="99"/>
      <c r="K16" s="99"/>
      <c r="L16" s="57"/>
      <c r="M16" s="99" t="str">
        <f>IF(Source!J12=0,"",Source!J12)</f>
        <v>Huge potential for delivering value to business</v>
      </c>
      <c r="N16" s="99"/>
      <c r="O16" s="99"/>
      <c r="P16" s="99"/>
      <c r="Q16" s="57"/>
      <c r="R16" s="99" t="str">
        <f>IF(Source!J25=0,"",Source!J25)</f>
        <v>Rising lead cost</v>
      </c>
      <c r="S16" s="99"/>
      <c r="T16" s="99"/>
      <c r="U16" s="99"/>
    </row>
    <row r="17" spans="3:21" ht="27" customHeight="1" x14ac:dyDescent="0.35">
      <c r="C17" s="99" t="str">
        <f>IF(Source!J38=0,"",Source!J38)</f>
        <v>Quality processes</v>
      </c>
      <c r="D17" s="99"/>
      <c r="E17" s="99"/>
      <c r="F17" s="99"/>
      <c r="G17" s="57"/>
      <c r="H17" s="99" t="str">
        <f>IF(Source!J50=0,"",Source!J50)</f>
        <v>Unclear strategy</v>
      </c>
      <c r="I17" s="99"/>
      <c r="J17" s="99"/>
      <c r="K17" s="99"/>
      <c r="L17" s="57"/>
      <c r="M17" s="99" t="str">
        <f>IF(Source!J13=0,"",Source!J13)</f>
        <v>Could convert existing products for new markets</v>
      </c>
      <c r="N17" s="99"/>
      <c r="O17" s="99"/>
      <c r="P17" s="99"/>
      <c r="Q17" s="57"/>
      <c r="R17" s="99" t="str">
        <f>IF(Source!J26=0,"",Source!J26)</f>
        <v>Lack of customer reviews / negative reviews</v>
      </c>
      <c r="S17" s="99"/>
      <c r="T17" s="99"/>
      <c r="U17" s="99"/>
    </row>
    <row r="18" spans="3:21" ht="27" customHeight="1" x14ac:dyDescent="0.35">
      <c r="C18" s="99" t="str">
        <f>IF(Source!J39=0,"",Source!J39)</f>
        <v>Good project management</v>
      </c>
      <c r="D18" s="99"/>
      <c r="E18" s="99"/>
      <c r="F18" s="99"/>
      <c r="G18" s="57"/>
      <c r="H18" s="99" t="str">
        <f>IF(Source!J51=0,"",Source!J51)</f>
        <v>Lack of marketing expertise</v>
      </c>
      <c r="I18" s="99"/>
      <c r="J18" s="99"/>
      <c r="K18" s="99"/>
      <c r="L18" s="57"/>
      <c r="M18" s="99" t="str">
        <f>IF(Source!J14=0,"",Source!J14)</f>
        <v>Need to increase market share</v>
      </c>
      <c r="N18" s="99"/>
      <c r="O18" s="99"/>
      <c r="P18" s="99"/>
      <c r="Q18" s="57"/>
      <c r="R18" s="99" t="str">
        <f>IF(Source!J27=0,"",Source!J27)</f>
        <v>Suppliers can become your competitors</v>
      </c>
      <c r="S18" s="99"/>
      <c r="T18" s="99"/>
      <c r="U18" s="99"/>
    </row>
    <row r="19" spans="3:21" ht="27" customHeight="1" x14ac:dyDescent="0.35">
      <c r="C19" s="99" t="str">
        <f>IF(Source!J40=0,"",Source!J40)</f>
        <v>Diversified offer</v>
      </c>
      <c r="D19" s="99"/>
      <c r="E19" s="99"/>
      <c r="F19" s="99"/>
      <c r="G19" s="57"/>
      <c r="H19" s="99" t="str">
        <f>IF(Source!J52=0,"",Source!J52)</f>
        <v>Undifferentiated products vs competitors</v>
      </c>
      <c r="I19" s="99"/>
      <c r="J19" s="99"/>
      <c r="K19" s="99"/>
      <c r="L19" s="57"/>
      <c r="M19" s="99" t="str">
        <f>IF(Source!J15=0,"",Source!J15)</f>
        <v>Scale up sales with social platforms</v>
      </c>
      <c r="N19" s="99"/>
      <c r="O19" s="99"/>
      <c r="P19" s="99"/>
      <c r="Q19" s="57"/>
      <c r="R19" s="99" t="str">
        <f>IF(Source!J28=0,"",Source!J28)</f>
        <v>Difficult recruiting</v>
      </c>
      <c r="S19" s="99"/>
      <c r="T19" s="99"/>
      <c r="U19" s="99"/>
    </row>
    <row r="21" spans="3:21" ht="27" customHeight="1" x14ac:dyDescent="0.35">
      <c r="C21" s="58" t="s">
        <v>98</v>
      </c>
    </row>
    <row r="22" spans="3:21" ht="5" customHeight="1" x14ac:dyDescent="0.35">
      <c r="C22" s="52"/>
      <c r="D22" s="52"/>
      <c r="E22" s="52"/>
      <c r="F22" s="52"/>
      <c r="G22" s="56"/>
      <c r="H22" s="53"/>
      <c r="I22" s="53"/>
      <c r="J22" s="53"/>
      <c r="K22" s="53"/>
      <c r="L22" s="56"/>
      <c r="M22" s="54"/>
      <c r="N22" s="54"/>
      <c r="O22" s="54"/>
      <c r="P22" s="54"/>
      <c r="Q22" s="56"/>
      <c r="R22" s="55"/>
      <c r="S22" s="55"/>
      <c r="T22" s="55"/>
      <c r="U22" s="55"/>
    </row>
    <row r="23" spans="3:21" ht="27" customHeight="1" x14ac:dyDescent="0.35">
      <c r="C23" s="100" t="str">
        <f>IFERROR(Source!Q59,"")</f>
        <v>Prepare more products &amp; better ads</v>
      </c>
      <c r="D23" s="100"/>
      <c r="E23" s="100"/>
      <c r="F23" s="100"/>
      <c r="G23" s="57"/>
      <c r="H23" s="100" t="str">
        <f>IFERROR(Source!R59,"")</f>
        <v>More products to increase traffic</v>
      </c>
      <c r="I23" s="100"/>
      <c r="J23" s="100"/>
      <c r="K23" s="100"/>
      <c r="L23" s="57"/>
      <c r="M23" s="100" t="str">
        <f>IFERROR(Source!S59,"")</f>
        <v>Focus on complex products first, then fill the gap with simpler ones</v>
      </c>
      <c r="N23" s="100"/>
      <c r="O23" s="100"/>
      <c r="P23" s="100"/>
      <c r="Q23" s="57"/>
      <c r="R23" s="100" t="str">
        <f>IFERROR(Source!T59,"")</f>
        <v>Try to establish cooperation with new partners</v>
      </c>
      <c r="S23" s="100"/>
      <c r="T23" s="100"/>
      <c r="U23" s="100"/>
    </row>
    <row r="24" spans="3:21" ht="27" customHeight="1" x14ac:dyDescent="0.35">
      <c r="C24" s="99" t="str">
        <f>IFERROR(Source!Q60,"")</f>
        <v>Do continuous improvements</v>
      </c>
      <c r="D24" s="99"/>
      <c r="E24" s="99"/>
      <c r="F24" s="99"/>
      <c r="G24" s="57"/>
      <c r="H24" s="99" t="str">
        <f>IFERROR(Source!R60,"")</f>
        <v>Add more posts and then hire an agency</v>
      </c>
      <c r="I24" s="99"/>
      <c r="J24" s="99"/>
      <c r="K24" s="99"/>
      <c r="L24" s="57"/>
      <c r="M24" s="99" t="str">
        <f>IFERROR(Source!S60,"")</f>
        <v>Seek each opportunity to extend technology</v>
      </c>
      <c r="N24" s="99"/>
      <c r="O24" s="99"/>
      <c r="P24" s="99"/>
      <c r="Q24" s="57"/>
      <c r="R24" s="99" t="str">
        <f>IFERROR(Source!T60,"")</f>
        <v>Ask for reviews each customer</v>
      </c>
      <c r="S24" s="99"/>
      <c r="T24" s="99"/>
      <c r="U24" s="99"/>
    </row>
    <row r="25" spans="3:21" ht="27" customHeight="1" x14ac:dyDescent="0.35">
      <c r="C25" s="99" t="str">
        <f>IFERROR(Source!Q61,"")</f>
        <v>Just keep creating products in freetime</v>
      </c>
      <c r="D25" s="99"/>
      <c r="E25" s="99"/>
      <c r="F25" s="99"/>
      <c r="G25" s="57"/>
      <c r="H25" s="99" t="str">
        <f>IFERROR(Source!R61,"")</f>
        <v>Work with freelancers</v>
      </c>
      <c r="I25" s="99"/>
      <c r="J25" s="99"/>
      <c r="K25" s="99"/>
      <c r="L25" s="57"/>
      <c r="M25" s="99" t="str">
        <f>IFERROR(Source!S61,"")</f>
        <v>Try to modify existing products for new customer segments</v>
      </c>
      <c r="N25" s="99"/>
      <c r="O25" s="99"/>
      <c r="P25" s="99"/>
      <c r="Q25" s="57"/>
      <c r="R25" s="99" t="str">
        <f>IFERROR(Source!T61,"")</f>
        <v/>
      </c>
      <c r="S25" s="99"/>
      <c r="T25" s="99"/>
      <c r="U25" s="99"/>
    </row>
    <row r="26" spans="3:21" ht="27" customHeight="1" x14ac:dyDescent="0.35">
      <c r="C26" s="99" t="str">
        <f>IFERROR(Source!Q62,"")</f>
        <v>Try to respond quickly to each customer</v>
      </c>
      <c r="D26" s="99"/>
      <c r="E26" s="99"/>
      <c r="F26" s="99"/>
      <c r="G26" s="57"/>
      <c r="H26" s="99" t="str">
        <f>IFERROR(Source!R62,"")</f>
        <v>Work with freelancers</v>
      </c>
      <c r="I26" s="99"/>
      <c r="J26" s="99"/>
      <c r="K26" s="99"/>
      <c r="L26" s="57"/>
      <c r="M26" s="99" t="str">
        <f>IFERROR(Source!S62,"")</f>
        <v>Hire a marketing agency</v>
      </c>
      <c r="N26" s="99"/>
      <c r="O26" s="99"/>
      <c r="P26" s="99"/>
      <c r="Q26" s="57"/>
      <c r="R26" s="99" t="str">
        <f>IFERROR(Source!T62,"")</f>
        <v/>
      </c>
      <c r="S26" s="99"/>
      <c r="T26" s="99"/>
      <c r="U26" s="99"/>
    </row>
    <row r="27" spans="3:21" ht="27" customHeight="1" x14ac:dyDescent="0.35">
      <c r="C27" s="99" t="str">
        <f>IFERROR(Source!Q63,"")</f>
        <v>Follow the market to adapt quickly</v>
      </c>
      <c r="D27" s="99"/>
      <c r="E27" s="99"/>
      <c r="F27" s="99"/>
      <c r="G27" s="57"/>
      <c r="H27" s="99" t="str">
        <f>IFERROR(Source!R63,"")</f>
        <v>Hire an virutal assistant or good bot</v>
      </c>
      <c r="I27" s="99"/>
      <c r="J27" s="99"/>
      <c r="K27" s="99"/>
      <c r="L27" s="57"/>
      <c r="M27" s="99" t="str">
        <f>IFERROR(Source!S63,"")</f>
        <v/>
      </c>
      <c r="N27" s="99"/>
      <c r="O27" s="99"/>
      <c r="P27" s="99"/>
      <c r="Q27" s="57"/>
      <c r="R27" s="99" t="str">
        <f>IFERROR(Source!T63,"")</f>
        <v/>
      </c>
      <c r="S27" s="99"/>
      <c r="T27" s="99"/>
      <c r="U27" s="99"/>
    </row>
    <row r="28" spans="3:21" ht="27" customHeight="1" x14ac:dyDescent="0.35">
      <c r="C28" s="99" t="str">
        <f>IFERROR(Source!Q64,"")</f>
        <v>Follow the market to adapt quickly</v>
      </c>
      <c r="D28" s="99"/>
      <c r="E28" s="99"/>
      <c r="F28" s="99"/>
      <c r="G28" s="57"/>
      <c r="H28" s="99" t="str">
        <f>IFERROR(Source!R64,"")</f>
        <v>Consult projects with experts</v>
      </c>
      <c r="I28" s="99"/>
      <c r="J28" s="99"/>
      <c r="K28" s="99"/>
      <c r="L28" s="57"/>
      <c r="M28" s="99" t="str">
        <f>IFERROR(Source!S64,"")</f>
        <v/>
      </c>
      <c r="N28" s="99"/>
      <c r="O28" s="99"/>
      <c r="P28" s="99"/>
      <c r="Q28" s="57"/>
      <c r="R28" s="99" t="str">
        <f>IFERROR(Source!T64,"")</f>
        <v/>
      </c>
      <c r="S28" s="99"/>
      <c r="T28" s="99"/>
      <c r="U28" s="99"/>
    </row>
    <row r="29" spans="3:21" ht="27" customHeight="1" x14ac:dyDescent="0.35">
      <c r="C29" s="99" t="str">
        <f>IFERROR(Source!Q65,"")</f>
        <v/>
      </c>
      <c r="D29" s="99"/>
      <c r="E29" s="99"/>
      <c r="F29" s="99"/>
      <c r="G29" s="57"/>
      <c r="H29" s="99" t="str">
        <f>IFERROR(Source!R65,"")</f>
        <v>Hire an marketing agency</v>
      </c>
      <c r="I29" s="99"/>
      <c r="J29" s="99"/>
      <c r="K29" s="99"/>
      <c r="L29" s="57"/>
      <c r="M29" s="99" t="str">
        <f>IFERROR(Source!S65,"")</f>
        <v/>
      </c>
      <c r="N29" s="99"/>
      <c r="O29" s="99"/>
      <c r="P29" s="99"/>
      <c r="Q29" s="57"/>
      <c r="R29" s="99" t="str">
        <f>IFERROR(Source!T65,"")</f>
        <v/>
      </c>
      <c r="S29" s="99"/>
      <c r="T29" s="99"/>
      <c r="U29" s="99"/>
    </row>
    <row r="30" spans="3:21" ht="27" customHeight="1" x14ac:dyDescent="0.35">
      <c r="C30" s="99" t="str">
        <f>IFERROR(Source!Q66,"")</f>
        <v/>
      </c>
      <c r="D30" s="99"/>
      <c r="E30" s="99"/>
      <c r="F30" s="99"/>
      <c r="G30" s="57"/>
      <c r="H30" s="99" t="str">
        <f>IFERROR(Source!R66,"")</f>
        <v xml:space="preserve">Create more products </v>
      </c>
      <c r="I30" s="99"/>
      <c r="J30" s="99"/>
      <c r="K30" s="99"/>
      <c r="L30" s="57"/>
      <c r="M30" s="99" t="str">
        <f>IFERROR(Source!S66,"")</f>
        <v/>
      </c>
      <c r="N30" s="99"/>
      <c r="O30" s="99"/>
      <c r="P30" s="99"/>
      <c r="Q30" s="57"/>
      <c r="R30" s="99" t="str">
        <f>IFERROR(Source!T66,"")</f>
        <v/>
      </c>
      <c r="S30" s="99"/>
      <c r="T30" s="99"/>
      <c r="U30" s="99"/>
    </row>
    <row r="31" spans="3:21" ht="27" customHeight="1" x14ac:dyDescent="0.35">
      <c r="C31" s="99" t="str">
        <f>IFERROR(Source!Q67,"")</f>
        <v/>
      </c>
      <c r="D31" s="99"/>
      <c r="E31" s="99"/>
      <c r="F31" s="99"/>
      <c r="G31" s="57"/>
      <c r="H31" s="99" t="str">
        <f>IFERROR(Source!R67,"")</f>
        <v/>
      </c>
      <c r="I31" s="99"/>
      <c r="J31" s="99"/>
      <c r="K31" s="99"/>
      <c r="L31" s="57"/>
      <c r="M31" s="99" t="str">
        <f>IFERROR(Source!S67,"")</f>
        <v/>
      </c>
      <c r="N31" s="99"/>
      <c r="O31" s="99"/>
      <c r="P31" s="99"/>
      <c r="Q31" s="57"/>
      <c r="R31" s="99" t="str">
        <f>IFERROR(Source!T67,"")</f>
        <v/>
      </c>
      <c r="S31" s="99"/>
      <c r="T31" s="99"/>
      <c r="U31" s="99"/>
    </row>
    <row r="32" spans="3:21" ht="27" customHeight="1" x14ac:dyDescent="0.35">
      <c r="C32" s="99" t="str">
        <f>IFERROR(Source!Q68,"")</f>
        <v/>
      </c>
      <c r="D32" s="99"/>
      <c r="E32" s="99"/>
      <c r="F32" s="99"/>
      <c r="G32" s="57"/>
      <c r="H32" s="99" t="str">
        <f>IFERROR(Source!R68,"")</f>
        <v/>
      </c>
      <c r="I32" s="99"/>
      <c r="J32" s="99"/>
      <c r="K32" s="99"/>
      <c r="L32" s="57"/>
      <c r="M32" s="99" t="str">
        <f>IFERROR(Source!S68,"")</f>
        <v/>
      </c>
      <c r="N32" s="99"/>
      <c r="O32" s="99"/>
      <c r="P32" s="99"/>
      <c r="Q32" s="57"/>
      <c r="R32" s="99" t="str">
        <f>IFERROR(Source!T68,"")</f>
        <v/>
      </c>
      <c r="S32" s="99"/>
      <c r="T32" s="99"/>
      <c r="U32" s="99"/>
    </row>
    <row r="34" spans="3:21" ht="27" customHeight="1" x14ac:dyDescent="0.35">
      <c r="C34" s="58" t="s">
        <v>105</v>
      </c>
      <c r="M34" s="58" t="s">
        <v>106</v>
      </c>
    </row>
    <row r="35" spans="3:21" ht="5" customHeight="1" x14ac:dyDescent="0.35">
      <c r="C35" s="53"/>
      <c r="D35" s="53"/>
      <c r="E35" s="53"/>
      <c r="F35" s="53"/>
      <c r="G35" s="56"/>
      <c r="H35" s="53"/>
      <c r="I35" s="53"/>
      <c r="J35" s="53"/>
      <c r="K35" s="53"/>
      <c r="L35" s="56"/>
      <c r="M35" s="52"/>
      <c r="N35" s="52"/>
      <c r="O35" s="52"/>
      <c r="P35" s="52"/>
      <c r="Q35" s="56"/>
      <c r="R35" s="52"/>
      <c r="S35" s="52"/>
      <c r="T35" s="52"/>
      <c r="U35" s="52"/>
    </row>
    <row r="36" spans="3:21" ht="5" customHeight="1" x14ac:dyDescent="0.35">
      <c r="C36" s="54"/>
      <c r="D36" s="54"/>
      <c r="E36" s="54"/>
      <c r="F36" s="54"/>
      <c r="G36" s="56"/>
      <c r="H36" s="55"/>
      <c r="I36" s="55"/>
      <c r="J36" s="55"/>
      <c r="K36" s="55"/>
      <c r="L36" s="56"/>
      <c r="M36" s="54"/>
      <c r="N36" s="54"/>
      <c r="O36" s="54"/>
      <c r="P36" s="54"/>
      <c r="Q36" s="56"/>
      <c r="R36" s="55"/>
      <c r="S36" s="55"/>
      <c r="T36" s="55"/>
      <c r="U36" s="55"/>
    </row>
    <row r="37" spans="3:21" ht="27" customHeight="1" x14ac:dyDescent="0.35">
      <c r="C37" s="100" t="str">
        <f>IF('Build Strength'!C22="","",'Build Strength'!C22)</f>
        <v>Hire a marketing agency</v>
      </c>
      <c r="D37" s="100"/>
      <c r="E37" s="100"/>
      <c r="F37" s="100"/>
      <c r="G37" s="57"/>
      <c r="H37" s="100" t="str">
        <f>IF('Build Strength'!F22="","",'Build Strength'!F22)</f>
        <v>Start expanding your service offering</v>
      </c>
      <c r="I37" s="100"/>
      <c r="J37" s="100"/>
      <c r="K37" s="100"/>
      <c r="L37" s="57"/>
      <c r="M37" s="100" t="str">
        <f>IF('A-D Strategies'!C22="","",'A-D Strategies'!C22)</f>
        <v>Modify existing products for new customer segments</v>
      </c>
      <c r="N37" s="100"/>
      <c r="O37" s="100"/>
      <c r="P37" s="100"/>
      <c r="Q37" s="57"/>
      <c r="R37" s="100" t="str">
        <f>IF('A-D Strategies'!F22="","",'A-D Strategies'!F22)</f>
        <v>Complex product = Simple product with many functionalities</v>
      </c>
      <c r="S37" s="100"/>
      <c r="T37" s="100"/>
      <c r="U37" s="100"/>
    </row>
    <row r="38" spans="3:21" ht="27" customHeight="1" x14ac:dyDescent="0.35">
      <c r="C38" s="99" t="str">
        <f>IF('Build Strength'!C23="","",'Build Strength'!C23)</f>
        <v>Create remarketing automation</v>
      </c>
      <c r="D38" s="99"/>
      <c r="E38" s="99"/>
      <c r="F38" s="99"/>
      <c r="G38" s="57"/>
      <c r="H38" s="99" t="str">
        <f>IF('Build Strength'!F23="","",'Build Strength'!F23)</f>
        <v>Enter into cooperation with customers - future partners</v>
      </c>
      <c r="I38" s="99"/>
      <c r="J38" s="99"/>
      <c r="K38" s="99"/>
      <c r="L38" s="57"/>
      <c r="M38" s="99" t="str">
        <f>IF('A-D Strategies'!C23="","",'A-D Strategies'!C23)</f>
        <v>Keep creating complex products</v>
      </c>
      <c r="N38" s="99"/>
      <c r="O38" s="99"/>
      <c r="P38" s="99"/>
      <c r="Q38" s="57"/>
      <c r="R38" s="99" t="str">
        <f>IF('A-D Strategies'!F23="","",'A-D Strategies'!F23)</f>
        <v>Offer more diverse services</v>
      </c>
      <c r="S38" s="99"/>
      <c r="T38" s="99"/>
      <c r="U38" s="99"/>
    </row>
    <row r="39" spans="3:21" ht="27" customHeight="1" x14ac:dyDescent="0.35">
      <c r="C39" s="99" t="str">
        <f>IF('Build Strength'!C24="","",'Build Strength'!C24)</f>
        <v>Create many landing pages</v>
      </c>
      <c r="D39" s="99"/>
      <c r="E39" s="99"/>
      <c r="F39" s="99"/>
      <c r="G39" s="57"/>
      <c r="H39" s="99" t="str">
        <f>IF('Build Strength'!F24="","",'Build Strength'!F24)</f>
        <v>Create deep funnel strategy</v>
      </c>
      <c r="I39" s="99"/>
      <c r="J39" s="99"/>
      <c r="K39" s="99"/>
      <c r="L39" s="57"/>
      <c r="M39" s="99" t="str">
        <f>IF('A-D Strategies'!C24="","",'A-D Strategies'!C24)</f>
        <v>Focus on customer care</v>
      </c>
      <c r="N39" s="99"/>
      <c r="O39" s="99"/>
      <c r="P39" s="99"/>
      <c r="Q39" s="57"/>
      <c r="R39" s="99" t="str">
        <f>IF('A-D Strategies'!F24="","",'A-D Strategies'!F24)</f>
        <v>Run more marketing campaings</v>
      </c>
      <c r="S39" s="99"/>
      <c r="T39" s="99"/>
      <c r="U39" s="99"/>
    </row>
    <row r="40" spans="3:21" ht="27" customHeight="1" x14ac:dyDescent="0.35">
      <c r="C40" s="99" t="str">
        <f>IF('Build Strength'!C25="","",'Build Strength'!C25)</f>
        <v>Hire freelancers to help with copy and projects</v>
      </c>
      <c r="D40" s="99"/>
      <c r="E40" s="99"/>
      <c r="F40" s="99"/>
      <c r="G40" s="57"/>
      <c r="H40" s="99" t="str">
        <f>IF('Build Strength'!F25="","",'Build Strength'!F25)</f>
        <v/>
      </c>
      <c r="I40" s="99"/>
      <c r="J40" s="99"/>
      <c r="K40" s="99"/>
      <c r="L40" s="57"/>
      <c r="M40" s="99" t="str">
        <f>IF('A-D Strategies'!C25="","",'A-D Strategies'!C25)</f>
        <v/>
      </c>
      <c r="N40" s="99"/>
      <c r="O40" s="99"/>
      <c r="P40" s="99"/>
      <c r="Q40" s="57"/>
      <c r="R40" s="99" t="str">
        <f>IF('A-D Strategies'!F25="","",'A-D Strategies'!F25)</f>
        <v/>
      </c>
      <c r="S40" s="99"/>
      <c r="T40" s="99"/>
      <c r="U40" s="99"/>
    </row>
    <row r="41" spans="3:21" ht="27" customHeight="1" x14ac:dyDescent="0.35">
      <c r="C41" s="99" t="str">
        <f>IF('Build Strength'!C26="","",'Build Strength'!C26)</f>
        <v/>
      </c>
      <c r="D41" s="99"/>
      <c r="E41" s="99"/>
      <c r="F41" s="99"/>
      <c r="G41" s="57"/>
      <c r="H41" s="99" t="str">
        <f>IF('Build Strength'!F26="","",'Build Strength'!F26)</f>
        <v/>
      </c>
      <c r="I41" s="99"/>
      <c r="J41" s="99"/>
      <c r="K41" s="99"/>
      <c r="L41" s="57"/>
      <c r="M41" s="99" t="str">
        <f>IF('A-D Strategies'!C26="","",'A-D Strategies'!C26)</f>
        <v/>
      </c>
      <c r="N41" s="99"/>
      <c r="O41" s="99"/>
      <c r="P41" s="99"/>
      <c r="Q41" s="57"/>
      <c r="R41" s="99" t="str">
        <f>IF('A-D Strategies'!F26="","",'A-D Strategies'!F26)</f>
        <v/>
      </c>
      <c r="S41" s="99"/>
      <c r="T41" s="99"/>
      <c r="U41" s="99"/>
    </row>
    <row r="42" spans="3:21" ht="27" customHeight="1" x14ac:dyDescent="0.35">
      <c r="C42" s="99" t="str">
        <f>IF('Build Strength'!C27="","",'Build Strength'!C27)</f>
        <v/>
      </c>
      <c r="D42" s="99"/>
      <c r="E42" s="99"/>
      <c r="F42" s="99"/>
      <c r="G42" s="57"/>
      <c r="H42" s="99" t="str">
        <f>IF('Build Strength'!F27="","",'Build Strength'!F27)</f>
        <v/>
      </c>
      <c r="I42" s="99"/>
      <c r="J42" s="99"/>
      <c r="K42" s="99"/>
      <c r="L42" s="57"/>
      <c r="M42" s="99" t="str">
        <f>IF('A-D Strategies'!C27="","",'A-D Strategies'!C27)</f>
        <v/>
      </c>
      <c r="N42" s="99"/>
      <c r="O42" s="99"/>
      <c r="P42" s="99"/>
      <c r="Q42" s="57"/>
      <c r="R42" s="99" t="str">
        <f>IF('A-D Strategies'!F27="","",'A-D Strategies'!F27)</f>
        <v/>
      </c>
      <c r="S42" s="99"/>
      <c r="T42" s="99"/>
      <c r="U42" s="99"/>
    </row>
    <row r="43" spans="3:21" ht="27" customHeight="1" x14ac:dyDescent="0.35">
      <c r="C43" s="99" t="str">
        <f>IF('Build Strength'!C28="","",'Build Strength'!C28)</f>
        <v/>
      </c>
      <c r="D43" s="99"/>
      <c r="E43" s="99"/>
      <c r="F43" s="99"/>
      <c r="G43" s="57"/>
      <c r="H43" s="99" t="str">
        <f>IF('Build Strength'!F28="","",'Build Strength'!F28)</f>
        <v/>
      </c>
      <c r="I43" s="99"/>
      <c r="J43" s="99"/>
      <c r="K43" s="99"/>
      <c r="L43" s="57"/>
      <c r="M43" s="99" t="str">
        <f>IF('A-D Strategies'!C28="","",'A-D Strategies'!C28)</f>
        <v/>
      </c>
      <c r="N43" s="99"/>
      <c r="O43" s="99"/>
      <c r="P43" s="99"/>
      <c r="Q43" s="57"/>
      <c r="R43" s="99" t="str">
        <f>IF('A-D Strategies'!F28="","",'A-D Strategies'!F28)</f>
        <v/>
      </c>
      <c r="S43" s="99"/>
      <c r="T43" s="99"/>
      <c r="U43" s="99"/>
    </row>
    <row r="44" spans="3:21" ht="27" customHeight="1" x14ac:dyDescent="0.35">
      <c r="C44" s="99" t="str">
        <f>IF('Build Strength'!C29="","",'Build Strength'!C29)</f>
        <v/>
      </c>
      <c r="D44" s="99"/>
      <c r="E44" s="99"/>
      <c r="F44" s="99"/>
      <c r="G44" s="57"/>
      <c r="H44" s="99" t="str">
        <f>IF('Build Strength'!F29="","",'Build Strength'!F29)</f>
        <v/>
      </c>
      <c r="I44" s="99"/>
      <c r="J44" s="99"/>
      <c r="K44" s="99"/>
      <c r="L44" s="57"/>
      <c r="M44" s="99" t="str">
        <f>IF('A-D Strategies'!C29="","",'A-D Strategies'!C29)</f>
        <v/>
      </c>
      <c r="N44" s="99"/>
      <c r="O44" s="99"/>
      <c r="P44" s="99"/>
      <c r="Q44" s="57"/>
      <c r="R44" s="99" t="str">
        <f>IF('A-D Strategies'!F29="","",'A-D Strategies'!F29)</f>
        <v/>
      </c>
      <c r="S44" s="99"/>
      <c r="T44" s="99"/>
      <c r="U44" s="99"/>
    </row>
    <row r="45" spans="3:21" ht="27" customHeight="1" x14ac:dyDescent="0.35">
      <c r="C45" s="99" t="str">
        <f>IF('Build Strength'!C30="","",'Build Strength'!C30)</f>
        <v/>
      </c>
      <c r="D45" s="99"/>
      <c r="E45" s="99"/>
      <c r="F45" s="99"/>
      <c r="G45" s="57"/>
      <c r="H45" s="99" t="str">
        <f>IF('Build Strength'!F30="","",'Build Strength'!F30)</f>
        <v/>
      </c>
      <c r="I45" s="99"/>
      <c r="J45" s="99"/>
      <c r="K45" s="99"/>
      <c r="L45" s="57"/>
      <c r="M45" s="99" t="str">
        <f>IF('A-D Strategies'!C30="","",'A-D Strategies'!C30)</f>
        <v/>
      </c>
      <c r="N45" s="99"/>
      <c r="O45" s="99"/>
      <c r="P45" s="99"/>
      <c r="Q45" s="57"/>
      <c r="R45" s="99" t="str">
        <f>IF('A-D Strategies'!F30="","",'A-D Strategies'!F30)</f>
        <v/>
      </c>
      <c r="S45" s="99"/>
      <c r="T45" s="99"/>
      <c r="U45" s="99"/>
    </row>
    <row r="46" spans="3:21" ht="27" customHeight="1" x14ac:dyDescent="0.35">
      <c r="C46" s="99" t="str">
        <f>IF('Build Strength'!C31="","",'Build Strength'!C31)</f>
        <v/>
      </c>
      <c r="D46" s="99"/>
      <c r="E46" s="99"/>
      <c r="F46" s="99"/>
      <c r="G46" s="57"/>
      <c r="H46" s="99" t="str">
        <f>IF('Build Strength'!F31="","",'Build Strength'!F31)</f>
        <v/>
      </c>
      <c r="I46" s="99"/>
      <c r="J46" s="99"/>
      <c r="K46" s="99"/>
      <c r="L46" s="57"/>
      <c r="M46" s="99" t="str">
        <f>IF('A-D Strategies'!C31="","",'A-D Strategies'!C31)</f>
        <v/>
      </c>
      <c r="N46" s="99"/>
      <c r="O46" s="99"/>
      <c r="P46" s="99"/>
      <c r="Q46" s="57"/>
      <c r="R46" s="99" t="str">
        <f>IF('A-D Strategies'!F31="","",'A-D Strategies'!F31)</f>
        <v/>
      </c>
      <c r="S46" s="99"/>
      <c r="T46" s="99"/>
      <c r="U46" s="99"/>
    </row>
  </sheetData>
  <mergeCells count="124">
    <mergeCell ref="C9:F9"/>
    <mergeCell ref="C13:F13"/>
    <mergeCell ref="C14:F14"/>
    <mergeCell ref="C15:F15"/>
    <mergeCell ref="C10:F10"/>
    <mergeCell ref="C11:F11"/>
    <mergeCell ref="C12:F12"/>
    <mergeCell ref="R10:U10"/>
    <mergeCell ref="C30:F30"/>
    <mergeCell ref="H9:K9"/>
    <mergeCell ref="M9:P9"/>
    <mergeCell ref="R9:U9"/>
    <mergeCell ref="R11:U11"/>
    <mergeCell ref="R12:U12"/>
    <mergeCell ref="R13:U13"/>
    <mergeCell ref="R14:U14"/>
    <mergeCell ref="R15:U15"/>
    <mergeCell ref="R16:U16"/>
    <mergeCell ref="R17:U17"/>
    <mergeCell ref="R18:U18"/>
    <mergeCell ref="R19:U19"/>
    <mergeCell ref="R23:U23"/>
    <mergeCell ref="H16:K16"/>
    <mergeCell ref="H17:K17"/>
    <mergeCell ref="H15:K15"/>
    <mergeCell ref="C23:F23"/>
    <mergeCell ref="H23:K23"/>
    <mergeCell ref="M23:P23"/>
    <mergeCell ref="M15:P15"/>
    <mergeCell ref="M16:P16"/>
    <mergeCell ref="M17:P17"/>
    <mergeCell ref="M18:P18"/>
    <mergeCell ref="M19:P19"/>
    <mergeCell ref="H18:K18"/>
    <mergeCell ref="H19:K19"/>
    <mergeCell ref="C16:F16"/>
    <mergeCell ref="C17:F17"/>
    <mergeCell ref="C18:F18"/>
    <mergeCell ref="C19:F19"/>
    <mergeCell ref="H10:K10"/>
    <mergeCell ref="M10:P10"/>
    <mergeCell ref="M11:P11"/>
    <mergeCell ref="M12:P12"/>
    <mergeCell ref="M13:P13"/>
    <mergeCell ref="M14:P14"/>
    <mergeCell ref="H11:K11"/>
    <mergeCell ref="H12:K12"/>
    <mergeCell ref="H13:K13"/>
    <mergeCell ref="H14:K14"/>
    <mergeCell ref="H26:K26"/>
    <mergeCell ref="M26:P26"/>
    <mergeCell ref="R26:U26"/>
    <mergeCell ref="C26:F26"/>
    <mergeCell ref="C24:F24"/>
    <mergeCell ref="C27:F27"/>
    <mergeCell ref="H27:K27"/>
    <mergeCell ref="M27:P27"/>
    <mergeCell ref="R27:U27"/>
    <mergeCell ref="H24:K24"/>
    <mergeCell ref="M24:P24"/>
    <mergeCell ref="R24:U24"/>
    <mergeCell ref="C25:F25"/>
    <mergeCell ref="H25:K25"/>
    <mergeCell ref="M25:P25"/>
    <mergeCell ref="R25:U25"/>
    <mergeCell ref="H30:K30"/>
    <mergeCell ref="M30:P30"/>
    <mergeCell ref="R30:U30"/>
    <mergeCell ref="C31:F31"/>
    <mergeCell ref="H31:K31"/>
    <mergeCell ref="M31:P31"/>
    <mergeCell ref="R31:U31"/>
    <mergeCell ref="H28:K28"/>
    <mergeCell ref="M28:P28"/>
    <mergeCell ref="R28:U28"/>
    <mergeCell ref="C29:F29"/>
    <mergeCell ref="H29:K29"/>
    <mergeCell ref="M29:P29"/>
    <mergeCell ref="R29:U29"/>
    <mergeCell ref="C28:F28"/>
    <mergeCell ref="H38:K38"/>
    <mergeCell ref="M38:P38"/>
    <mergeCell ref="R38:U38"/>
    <mergeCell ref="C39:F39"/>
    <mergeCell ref="H39:K39"/>
    <mergeCell ref="M39:P39"/>
    <mergeCell ref="R39:U39"/>
    <mergeCell ref="H32:K32"/>
    <mergeCell ref="M32:P32"/>
    <mergeCell ref="R32:U32"/>
    <mergeCell ref="C37:F37"/>
    <mergeCell ref="H37:K37"/>
    <mergeCell ref="M37:P37"/>
    <mergeCell ref="R37:U37"/>
    <mergeCell ref="C32:F32"/>
    <mergeCell ref="C38:F38"/>
    <mergeCell ref="C42:F42"/>
    <mergeCell ref="H42:K42"/>
    <mergeCell ref="M42:P42"/>
    <mergeCell ref="R42:U42"/>
    <mergeCell ref="C43:F43"/>
    <mergeCell ref="H43:K43"/>
    <mergeCell ref="M43:P43"/>
    <mergeCell ref="R43:U43"/>
    <mergeCell ref="C40:F40"/>
    <mergeCell ref="H40:K40"/>
    <mergeCell ref="M40:P40"/>
    <mergeCell ref="R40:U40"/>
    <mergeCell ref="C41:F41"/>
    <mergeCell ref="H41:K41"/>
    <mergeCell ref="M41:P41"/>
    <mergeCell ref="R41:U41"/>
    <mergeCell ref="C46:F46"/>
    <mergeCell ref="H46:K46"/>
    <mergeCell ref="M46:P46"/>
    <mergeCell ref="R46:U46"/>
    <mergeCell ref="C44:F44"/>
    <mergeCell ref="H44:K44"/>
    <mergeCell ref="M44:P44"/>
    <mergeCell ref="R44:U44"/>
    <mergeCell ref="C45:F45"/>
    <mergeCell ref="H45:K45"/>
    <mergeCell ref="M45:P45"/>
    <mergeCell ref="R45:U45"/>
  </mergeCells>
  <hyperlinks>
    <hyperlink ref="A9" location="a1Summary" display="5. Summary" xr:uid="{D5572F01-ED2E-4CE5-A7DA-5925F2469E1A}"/>
    <hyperlink ref="A7" location="a1BuildStr" display="4. Strategy" xr:uid="{76793778-F0BE-4F03-9F89-200158961E3B}"/>
    <hyperlink ref="A5" location="a1Input" display="2. Input" xr:uid="{C611130F-6322-41C2-BF56-0EBBBBF793A6}"/>
    <hyperlink ref="A6" location="a1SWAnalysis" display="3. Competitor Analysis" xr:uid="{7247DD29-4867-459A-9970-120550FBC320}"/>
  </hyperlinks>
  <pageMargins left="0.7" right="0.7" top="0.75" bottom="0.75" header="0.3" footer="0.3"/>
  <pageSetup paperSize="9" scale="5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1EBD39-8764-4CC4-91D7-D0AEE5AFCF31}">
  <dimension ref="B3:T68"/>
  <sheetViews>
    <sheetView topLeftCell="A41" workbookViewId="0">
      <selection activeCell="P52" sqref="P52"/>
    </sheetView>
  </sheetViews>
  <sheetFormatPr defaultRowHeight="14.5" x14ac:dyDescent="0.35"/>
  <sheetData>
    <row r="3" spans="2:15" x14ac:dyDescent="0.35">
      <c r="B3" t="s">
        <v>0</v>
      </c>
    </row>
    <row r="4" spans="2:15" x14ac:dyDescent="0.35">
      <c r="B4">
        <v>1</v>
      </c>
    </row>
    <row r="5" spans="2:15" x14ac:dyDescent="0.35">
      <c r="B5">
        <v>2</v>
      </c>
      <c r="E5" t="s">
        <v>16</v>
      </c>
      <c r="F5" t="s">
        <v>0</v>
      </c>
      <c r="G5" t="s">
        <v>40</v>
      </c>
      <c r="H5" t="s">
        <v>18</v>
      </c>
      <c r="J5" t="s">
        <v>17</v>
      </c>
      <c r="K5" t="s">
        <v>0</v>
      </c>
      <c r="L5" t="s">
        <v>40</v>
      </c>
    </row>
    <row r="6" spans="2:15" x14ac:dyDescent="0.35">
      <c r="B6">
        <v>3</v>
      </c>
      <c r="D6">
        <v>1</v>
      </c>
      <c r="E6" t="str">
        <f>Input!C22</f>
        <v>A developing market</v>
      </c>
      <c r="F6">
        <f>Input!D22</f>
        <v>8</v>
      </c>
      <c r="G6">
        <f>Input!F22</f>
        <v>8</v>
      </c>
      <c r="H6">
        <f>_xlfn.RANK.EQ(F6,$F$6:$F$15,0)+COUNTIF($F$6:F6,F6)-1</f>
        <v>2</v>
      </c>
      <c r="J6" t="str">
        <f>INDEX($E$6:$E$15,MATCH(D6,$H$6:$H$15,0))</f>
        <v>Copmetitors create simple products</v>
      </c>
      <c r="K6">
        <f>INDEX($F$6:$F$15,MATCH(D6,$H$6:$H$15,0))</f>
        <v>9</v>
      </c>
      <c r="L6">
        <f>INDEX($G$6:$G$15,MATCH(D6,$H$6:$H$15,0))</f>
        <v>5</v>
      </c>
    </row>
    <row r="7" spans="2:15" x14ac:dyDescent="0.35">
      <c r="B7">
        <v>4</v>
      </c>
      <c r="D7">
        <v>2</v>
      </c>
      <c r="E7" t="str">
        <f>Input!C23</f>
        <v>Lack of competition</v>
      </c>
      <c r="F7">
        <f>Input!D23</f>
        <v>6</v>
      </c>
      <c r="G7">
        <f>Input!F23</f>
        <v>6</v>
      </c>
      <c r="H7">
        <f>_xlfn.RANK.EQ(F7,$F$6:$F$15,0)+COUNTIF($F$6:F7,F7)-1</f>
        <v>4</v>
      </c>
      <c r="J7" t="str">
        <f>INDEX($E$6:$E$15,MATCH(D7,$H$6:$H$15,0))</f>
        <v>A developing market</v>
      </c>
      <c r="K7">
        <f t="shared" ref="K7:K8" si="0">INDEX($F$6:$F$15,MATCH(D7,$H$6:$H$15,0))</f>
        <v>8</v>
      </c>
      <c r="L7">
        <f t="shared" ref="L7:L15" si="1">INDEX($G$6:$G$15,MATCH(D7,$H$6:$H$15,0))</f>
        <v>8</v>
      </c>
      <c r="N7">
        <v>20</v>
      </c>
      <c r="O7" t="s">
        <v>42</v>
      </c>
    </row>
    <row r="8" spans="2:15" x14ac:dyDescent="0.35">
      <c r="B8">
        <v>5</v>
      </c>
      <c r="D8">
        <v>3</v>
      </c>
      <c r="E8" t="str">
        <f>Input!C24</f>
        <v>Our competititors may be slow to adpot new techn.</v>
      </c>
      <c r="F8">
        <f>Input!D24</f>
        <v>6</v>
      </c>
      <c r="G8">
        <f>Input!F24</f>
        <v>5</v>
      </c>
      <c r="H8">
        <f>_xlfn.RANK.EQ(F8,$F$6:$F$15,0)+COUNTIF($F$6:F8,F8)-1</f>
        <v>5</v>
      </c>
      <c r="J8" t="str">
        <f>INDEX($E$6:$E$15,MATCH(D8,$H$6:$H$15,0))</f>
        <v>Developing environment</v>
      </c>
      <c r="K8">
        <f t="shared" si="0"/>
        <v>7</v>
      </c>
      <c r="L8">
        <f t="shared" si="1"/>
        <v>7</v>
      </c>
      <c r="N8">
        <v>0</v>
      </c>
      <c r="O8" t="s">
        <v>63</v>
      </c>
    </row>
    <row r="9" spans="2:15" x14ac:dyDescent="0.35">
      <c r="B9">
        <v>6</v>
      </c>
      <c r="D9">
        <v>4</v>
      </c>
      <c r="E9" t="str">
        <f>Input!C25</f>
        <v>Copmetitors create simple products</v>
      </c>
      <c r="F9">
        <f>Input!D25</f>
        <v>9</v>
      </c>
      <c r="G9">
        <f>Input!F25</f>
        <v>5</v>
      </c>
      <c r="H9">
        <f>_xlfn.RANK.EQ(F9,$F$6:$F$15,0)+COUNTIF($F$6:F9,F9)-1</f>
        <v>1</v>
      </c>
      <c r="J9" t="str">
        <f t="shared" ref="J9:J15" si="2">INDEX($E$6:$E$15,MATCH(D9,$H$6:$H$15,0))</f>
        <v>Lack of competition</v>
      </c>
      <c r="K9">
        <f t="shared" ref="K9:K15" si="3">INDEX($F$6:$F$15,MATCH(D9,$H$6:$H$15,0))</f>
        <v>6</v>
      </c>
      <c r="L9">
        <f t="shared" si="1"/>
        <v>6</v>
      </c>
      <c r="N9">
        <v>-1</v>
      </c>
      <c r="O9" t="s">
        <v>41</v>
      </c>
    </row>
    <row r="10" spans="2:15" x14ac:dyDescent="0.35">
      <c r="B10">
        <v>7</v>
      </c>
      <c r="D10">
        <v>5</v>
      </c>
      <c r="E10" t="str">
        <f>Input!C26</f>
        <v>Developing environment</v>
      </c>
      <c r="F10">
        <f>Input!D26</f>
        <v>7</v>
      </c>
      <c r="G10">
        <f>Input!F26</f>
        <v>7</v>
      </c>
      <c r="H10">
        <f>_xlfn.RANK.EQ(F10,$F$6:$F$15,0)+COUNTIF($F$6:F10,F10)-1</f>
        <v>3</v>
      </c>
      <c r="J10" t="str">
        <f t="shared" si="2"/>
        <v>Our competititors may be slow to adpot new techn.</v>
      </c>
      <c r="K10">
        <f t="shared" si="3"/>
        <v>6</v>
      </c>
      <c r="L10">
        <f t="shared" si="1"/>
        <v>5</v>
      </c>
    </row>
    <row r="11" spans="2:15" x14ac:dyDescent="0.35">
      <c r="B11">
        <v>8</v>
      </c>
      <c r="D11">
        <v>6</v>
      </c>
      <c r="E11" t="str">
        <f>Input!C27</f>
        <v>Increasing importance of the product</v>
      </c>
      <c r="F11">
        <f>Input!D27</f>
        <v>6</v>
      </c>
      <c r="G11">
        <f>Input!F27</f>
        <v>6</v>
      </c>
      <c r="H11">
        <f>_xlfn.RANK.EQ(F11,$F$6:$F$15,0)+COUNTIF($F$6:F11,F11)-1</f>
        <v>6</v>
      </c>
      <c r="J11" t="str">
        <f t="shared" si="2"/>
        <v>Increasing importance of the product</v>
      </c>
      <c r="K11">
        <f t="shared" si="3"/>
        <v>6</v>
      </c>
      <c r="L11">
        <f t="shared" si="1"/>
        <v>6</v>
      </c>
      <c r="N11">
        <v>20</v>
      </c>
      <c r="O11" t="s">
        <v>60</v>
      </c>
    </row>
    <row r="12" spans="2:15" x14ac:dyDescent="0.35">
      <c r="B12">
        <v>9</v>
      </c>
      <c r="D12">
        <v>7</v>
      </c>
      <c r="E12" t="str">
        <f>Input!C28</f>
        <v>Huge potential for delivering value to business</v>
      </c>
      <c r="F12">
        <f>Input!D28</f>
        <v>6</v>
      </c>
      <c r="G12">
        <f>Input!F28</f>
        <v>6</v>
      </c>
      <c r="H12">
        <f>_xlfn.RANK.EQ(F12,$F$6:$F$15,0)+COUNTIF($F$6:F12,F12)-1</f>
        <v>7</v>
      </c>
      <c r="J12" t="str">
        <f t="shared" si="2"/>
        <v>Huge potential for delivering value to business</v>
      </c>
      <c r="K12">
        <f t="shared" si="3"/>
        <v>6</v>
      </c>
      <c r="L12">
        <f t="shared" si="1"/>
        <v>6</v>
      </c>
      <c r="N12">
        <v>0</v>
      </c>
      <c r="O12" t="s">
        <v>63</v>
      </c>
    </row>
    <row r="13" spans="2:15" x14ac:dyDescent="0.35">
      <c r="B13">
        <v>10</v>
      </c>
      <c r="D13">
        <v>8</v>
      </c>
      <c r="E13" t="str">
        <f>Input!C29</f>
        <v>Scale up sales with social platforms</v>
      </c>
      <c r="F13">
        <f>Input!D29</f>
        <v>5</v>
      </c>
      <c r="G13">
        <f>Input!F29</f>
        <v>7</v>
      </c>
      <c r="H13">
        <f>_xlfn.RANK.EQ(F13,$F$6:$F$15,0)+COUNTIF($F$6:F13,F13)-1</f>
        <v>10</v>
      </c>
      <c r="J13" t="str">
        <f t="shared" si="2"/>
        <v>Could convert existing products for new markets</v>
      </c>
      <c r="K13">
        <f t="shared" si="3"/>
        <v>6</v>
      </c>
      <c r="L13">
        <f t="shared" si="1"/>
        <v>5</v>
      </c>
      <c r="N13">
        <v>-1</v>
      </c>
      <c r="O13" t="s">
        <v>42</v>
      </c>
    </row>
    <row r="14" spans="2:15" x14ac:dyDescent="0.35">
      <c r="D14">
        <v>9</v>
      </c>
      <c r="E14" t="str">
        <f>Input!C30</f>
        <v>Could convert existing products for new markets</v>
      </c>
      <c r="F14">
        <f>Input!D30</f>
        <v>6</v>
      </c>
      <c r="G14">
        <f>Input!F30</f>
        <v>5</v>
      </c>
      <c r="H14">
        <f>_xlfn.RANK.EQ(F14,$F$6:$F$15,0)+COUNTIF($F$6:F14,F14)-1</f>
        <v>8</v>
      </c>
      <c r="J14" t="str">
        <f t="shared" si="2"/>
        <v>Need to increase market share</v>
      </c>
      <c r="K14">
        <f t="shared" si="3"/>
        <v>6</v>
      </c>
      <c r="L14">
        <f t="shared" si="1"/>
        <v>6</v>
      </c>
    </row>
    <row r="15" spans="2:15" x14ac:dyDescent="0.35">
      <c r="D15">
        <v>10</v>
      </c>
      <c r="E15" t="str">
        <f>Input!C31</f>
        <v>Need to increase market share</v>
      </c>
      <c r="F15">
        <f>Input!D31</f>
        <v>6</v>
      </c>
      <c r="G15">
        <f>Input!F31</f>
        <v>6</v>
      </c>
      <c r="H15">
        <f>_xlfn.RANK.EQ(F15,$F$6:$F$15,0)+COUNTIF($F$6:F15,F15)-1</f>
        <v>9</v>
      </c>
      <c r="J15" t="str">
        <f t="shared" si="2"/>
        <v>Scale up sales with social platforms</v>
      </c>
      <c r="K15">
        <f t="shared" si="3"/>
        <v>5</v>
      </c>
      <c r="L15">
        <f t="shared" si="1"/>
        <v>7</v>
      </c>
    </row>
    <row r="18" spans="4:12" x14ac:dyDescent="0.35">
      <c r="E18" t="s">
        <v>19</v>
      </c>
      <c r="F18" t="s">
        <v>0</v>
      </c>
      <c r="G18" t="s">
        <v>40</v>
      </c>
      <c r="H18" t="s">
        <v>18</v>
      </c>
      <c r="J18" t="s">
        <v>17</v>
      </c>
      <c r="K18" t="s">
        <v>0</v>
      </c>
      <c r="L18" t="s">
        <v>40</v>
      </c>
    </row>
    <row r="19" spans="4:12" x14ac:dyDescent="0.35">
      <c r="D19">
        <v>1</v>
      </c>
      <c r="E19" t="str">
        <f>Input!I22</f>
        <v>Customers: lack of awareness about product</v>
      </c>
      <c r="F19">
        <f>Input!J22</f>
        <v>7</v>
      </c>
      <c r="G19">
        <f>Input!L22</f>
        <v>7</v>
      </c>
      <c r="H19">
        <f>_xlfn.RANK.EQ(F19,$F$19:$F$28,0)+COUNTIF($F$19:F19,F19)-1</f>
        <v>2</v>
      </c>
      <c r="J19" t="str">
        <f>INDEX($E$19:$E$28,MATCH(D19,$H$19:$H$28,0))</f>
        <v>Developing technology my change market balance</v>
      </c>
      <c r="K19">
        <f>INDEX($F$19:$F$28,MATCH(D19,$H$19:$H$28,0))</f>
        <v>8</v>
      </c>
      <c r="L19">
        <f>INDEX($G$19:$G$28,MATCH(D19,$H$19:$H$28,0))</f>
        <v>8</v>
      </c>
    </row>
    <row r="20" spans="4:12" x14ac:dyDescent="0.35">
      <c r="D20">
        <v>2</v>
      </c>
      <c r="E20" t="str">
        <f>Input!I23</f>
        <v>Developing technology my change market balance</v>
      </c>
      <c r="F20">
        <f>Input!J23</f>
        <v>8</v>
      </c>
      <c r="G20">
        <f>Input!L23</f>
        <v>8</v>
      </c>
      <c r="H20">
        <f>_xlfn.RANK.EQ(F20,$F$19:$F$28,0)+COUNTIF($F$19:F20,F20)-1</f>
        <v>1</v>
      </c>
      <c r="J20" t="str">
        <f t="shared" ref="J20:J21" si="4">INDEX($E$19:$E$28,MATCH(D20,$H$19:$H$28,0))</f>
        <v>Customers: lack of awareness about product</v>
      </c>
      <c r="K20">
        <f t="shared" ref="K20:K21" si="5">INDEX($F$19:$F$28,MATCH(D20,$H$19:$H$28,0))</f>
        <v>7</v>
      </c>
      <c r="L20">
        <f t="shared" ref="L20:L28" si="6">INDEX($G$19:$G$28,MATCH(D20,$H$19:$H$28,0))</f>
        <v>7</v>
      </c>
    </row>
    <row r="21" spans="4:12" x14ac:dyDescent="0.35">
      <c r="D21">
        <v>3</v>
      </c>
      <c r="E21" t="str">
        <f>Input!I24</f>
        <v>There are more and more competition</v>
      </c>
      <c r="F21">
        <f>Input!J24</f>
        <v>6</v>
      </c>
      <c r="G21">
        <f>Input!L24</f>
        <v>6</v>
      </c>
      <c r="H21">
        <f>_xlfn.RANK.EQ(F21,$F$19:$F$28,0)+COUNTIF($F$19:F21,F21)-1</f>
        <v>4</v>
      </c>
      <c r="J21" t="str">
        <f t="shared" si="4"/>
        <v>Limited funding</v>
      </c>
      <c r="K21">
        <f t="shared" si="5"/>
        <v>7</v>
      </c>
      <c r="L21">
        <f t="shared" si="6"/>
        <v>4</v>
      </c>
    </row>
    <row r="22" spans="4:12" x14ac:dyDescent="0.35">
      <c r="D22">
        <v>4</v>
      </c>
      <c r="E22" t="str">
        <f>Input!I25</f>
        <v>Limited funding</v>
      </c>
      <c r="F22">
        <f>Input!J25</f>
        <v>7</v>
      </c>
      <c r="G22">
        <f>Input!L25</f>
        <v>4</v>
      </c>
      <c r="H22">
        <f>_xlfn.RANK.EQ(F22,$F$19:$F$28,0)+COUNTIF($F$19:F22,F22)-1</f>
        <v>3</v>
      </c>
      <c r="J22" t="str">
        <f t="shared" ref="J22:J28" si="7">INDEX($E$19:$E$28,MATCH(D22,$H$19:$H$28,0))</f>
        <v>There are more and more competition</v>
      </c>
      <c r="K22">
        <f t="shared" ref="K22:K28" si="8">INDEX($F$19:$F$28,MATCH(D22,$H$19:$H$28,0))</f>
        <v>6</v>
      </c>
      <c r="L22">
        <f t="shared" si="6"/>
        <v>6</v>
      </c>
    </row>
    <row r="23" spans="4:12" x14ac:dyDescent="0.35">
      <c r="D23">
        <v>5</v>
      </c>
      <c r="E23" t="str">
        <f>Input!I26</f>
        <v>Cost of technology investment</v>
      </c>
      <c r="F23">
        <f>Input!J26</f>
        <v>6</v>
      </c>
      <c r="G23">
        <f>Input!L26</f>
        <v>5</v>
      </c>
      <c r="H23">
        <f>_xlfn.RANK.EQ(F23,$F$19:$F$28,0)+COUNTIF($F$19:F23,F23)-1</f>
        <v>5</v>
      </c>
      <c r="J23" t="str">
        <f t="shared" si="7"/>
        <v>Cost of technology investment</v>
      </c>
      <c r="K23">
        <f t="shared" si="8"/>
        <v>6</v>
      </c>
      <c r="L23">
        <f t="shared" si="6"/>
        <v>5</v>
      </c>
    </row>
    <row r="24" spans="4:12" x14ac:dyDescent="0.35">
      <c r="D24">
        <v>6</v>
      </c>
      <c r="E24" t="str">
        <f>Input!I27</f>
        <v>Competitors in social media</v>
      </c>
      <c r="F24">
        <f>Input!J27</f>
        <v>6</v>
      </c>
      <c r="G24">
        <f>Input!L27</f>
        <v>5</v>
      </c>
      <c r="H24">
        <f>_xlfn.RANK.EQ(F24,$F$19:$F$28,0)+COUNTIF($F$19:F24,F24)-1</f>
        <v>6</v>
      </c>
      <c r="J24" t="str">
        <f t="shared" si="7"/>
        <v>Competitors in social media</v>
      </c>
      <c r="K24">
        <f t="shared" si="8"/>
        <v>6</v>
      </c>
      <c r="L24">
        <f t="shared" si="6"/>
        <v>5</v>
      </c>
    </row>
    <row r="25" spans="4:12" x14ac:dyDescent="0.35">
      <c r="D25">
        <v>7</v>
      </c>
      <c r="E25" t="str">
        <f>Input!I28</f>
        <v>Suppliers can become your competitors</v>
      </c>
      <c r="F25">
        <f>Input!J28</f>
        <v>4</v>
      </c>
      <c r="G25">
        <f>Input!L28</f>
        <v>4</v>
      </c>
      <c r="H25">
        <f>_xlfn.RANK.EQ(F25,$F$19:$F$28,0)+COUNTIF($F$19:F25,F25)-1</f>
        <v>9</v>
      </c>
      <c r="J25" t="str">
        <f t="shared" si="7"/>
        <v>Rising lead cost</v>
      </c>
      <c r="K25">
        <f t="shared" si="8"/>
        <v>6</v>
      </c>
      <c r="L25">
        <f t="shared" si="6"/>
        <v>6</v>
      </c>
    </row>
    <row r="26" spans="4:12" x14ac:dyDescent="0.35">
      <c r="D26">
        <v>8</v>
      </c>
      <c r="E26" t="str">
        <f>Input!I29</f>
        <v>Difficult recruiting</v>
      </c>
      <c r="F26">
        <f>Input!J29</f>
        <v>3</v>
      </c>
      <c r="G26">
        <f>Input!L29</f>
        <v>3</v>
      </c>
      <c r="H26">
        <f>_xlfn.RANK.EQ(F26,$F$19:$F$28,0)+COUNTIF($F$19:F26,F26)-1</f>
        <v>10</v>
      </c>
      <c r="J26" t="str">
        <f t="shared" si="7"/>
        <v>Lack of customer reviews / negative reviews</v>
      </c>
      <c r="K26">
        <f t="shared" si="8"/>
        <v>5</v>
      </c>
      <c r="L26">
        <f t="shared" si="6"/>
        <v>3</v>
      </c>
    </row>
    <row r="27" spans="4:12" x14ac:dyDescent="0.35">
      <c r="D27">
        <v>9</v>
      </c>
      <c r="E27" t="str">
        <f>Input!I30</f>
        <v>Lack of customer reviews / negative reviews</v>
      </c>
      <c r="F27">
        <f>Input!J30</f>
        <v>5</v>
      </c>
      <c r="G27">
        <f>Input!L30</f>
        <v>3</v>
      </c>
      <c r="H27">
        <f>_xlfn.RANK.EQ(F27,$F$19:$F$28,0)+COUNTIF($F$19:F27,F27)-1</f>
        <v>8</v>
      </c>
      <c r="J27" t="str">
        <f t="shared" si="7"/>
        <v>Suppliers can become your competitors</v>
      </c>
      <c r="K27">
        <f t="shared" si="8"/>
        <v>4</v>
      </c>
      <c r="L27">
        <f t="shared" si="6"/>
        <v>4</v>
      </c>
    </row>
    <row r="28" spans="4:12" x14ac:dyDescent="0.35">
      <c r="D28">
        <v>10</v>
      </c>
      <c r="E28" t="str">
        <f>Input!I31</f>
        <v>Rising lead cost</v>
      </c>
      <c r="F28">
        <f>Input!J31</f>
        <v>6</v>
      </c>
      <c r="G28">
        <f>Input!L31</f>
        <v>6</v>
      </c>
      <c r="H28">
        <f>_xlfn.RANK.EQ(F28,$F$19:$F$28,0)+COUNTIF($F$19:F28,F28)-1</f>
        <v>7</v>
      </c>
      <c r="J28" t="str">
        <f t="shared" si="7"/>
        <v>Difficult recruiting</v>
      </c>
      <c r="K28">
        <f t="shared" si="8"/>
        <v>3</v>
      </c>
      <c r="L28">
        <f t="shared" si="6"/>
        <v>3</v>
      </c>
    </row>
    <row r="30" spans="4:12" x14ac:dyDescent="0.35">
      <c r="E30" t="s">
        <v>38</v>
      </c>
      <c r="F30" t="s">
        <v>0</v>
      </c>
      <c r="G30" t="s">
        <v>40</v>
      </c>
      <c r="H30" t="s">
        <v>18</v>
      </c>
      <c r="J30" t="s">
        <v>17</v>
      </c>
      <c r="K30" t="s">
        <v>0</v>
      </c>
      <c r="L30" t="s">
        <v>40</v>
      </c>
    </row>
    <row r="31" spans="4:12" x14ac:dyDescent="0.35">
      <c r="D31">
        <v>1</v>
      </c>
      <c r="E31" t="str">
        <f>Input!C8</f>
        <v>Products are really innovative vs competition</v>
      </c>
      <c r="F31">
        <f>Input!D8</f>
        <v>8</v>
      </c>
      <c r="G31">
        <f>Input!F8</f>
        <v>6</v>
      </c>
      <c r="H31">
        <f>_xlfn.RANK.EQ(F31,$F$31:$F$40,0)+COUNTIF($F$31:F31,F31)-1</f>
        <v>1</v>
      </c>
      <c r="J31" t="str">
        <f>INDEX($E$31:$E$40,MATCH(D31,$H$31:$H$40,0))</f>
        <v>Products are really innovative vs competition</v>
      </c>
      <c r="K31">
        <f>INDEX($F$31:$F$40,MATCH(D31,$H$31:$H$40,0))</f>
        <v>8</v>
      </c>
      <c r="L31">
        <f>INDEX($G$31:$G$40,MATCH(D31,$H$31:$H$40,0))</f>
        <v>6</v>
      </c>
    </row>
    <row r="32" spans="4:12" x14ac:dyDescent="0.35">
      <c r="D32">
        <v>2</v>
      </c>
      <c r="E32" t="str">
        <f>Input!C9</f>
        <v>Quality processes</v>
      </c>
      <c r="F32">
        <f>Input!D9</f>
        <v>6</v>
      </c>
      <c r="G32">
        <f>Input!F9</f>
        <v>6</v>
      </c>
      <c r="H32">
        <f>_xlfn.RANK.EQ(F32,$F$31:$F$40,0)+COUNTIF($F$31:F32,F32)-1</f>
        <v>8</v>
      </c>
      <c r="J32" t="str">
        <f t="shared" ref="J32:J40" si="9">INDEX($E$31:$E$40,MATCH(D32,$H$31:$H$40,0))</f>
        <v>Able to respond quckly via email</v>
      </c>
      <c r="K32">
        <f t="shared" ref="K32:K40" si="10">INDEX($F$31:$F$40,MATCH(D32,$H$31:$H$40,0))</f>
        <v>8</v>
      </c>
      <c r="L32">
        <f t="shared" ref="L32:L40" si="11">INDEX($G$31:$G$40,MATCH(D32,$H$31:$H$40,0))</f>
        <v>8</v>
      </c>
    </row>
    <row r="33" spans="4:12" x14ac:dyDescent="0.35">
      <c r="D33">
        <v>3</v>
      </c>
      <c r="E33" t="str">
        <f>Input!C10</f>
        <v>Able to respond quckly via email</v>
      </c>
      <c r="F33">
        <f>Input!D10</f>
        <v>8</v>
      </c>
      <c r="G33">
        <f>Input!F10</f>
        <v>8</v>
      </c>
      <c r="H33">
        <f>_xlfn.RANK.EQ(F33,$F$31:$F$40,0)+COUNTIF($F$31:F33,F33)-1</f>
        <v>2</v>
      </c>
      <c r="J33" t="str">
        <f t="shared" si="9"/>
        <v>Low overheads, so we can offer good value to customers</v>
      </c>
      <c r="K33">
        <f t="shared" si="10"/>
        <v>8</v>
      </c>
      <c r="L33">
        <f t="shared" si="11"/>
        <v>6</v>
      </c>
    </row>
    <row r="34" spans="4:12" x14ac:dyDescent="0.35">
      <c r="D34">
        <v>4</v>
      </c>
      <c r="E34" t="str">
        <f>Input!C11</f>
        <v>We are able to give really good customer care</v>
      </c>
      <c r="F34">
        <f>Input!D11</f>
        <v>7</v>
      </c>
      <c r="G34">
        <f>Input!F11</f>
        <v>7</v>
      </c>
      <c r="H34">
        <f>_xlfn.RANK.EQ(F34,$F$31:$F$40,0)+COUNTIF($F$31:F34,F34)-1</f>
        <v>5</v>
      </c>
      <c r="J34" t="str">
        <f t="shared" si="9"/>
        <v>High profit margin</v>
      </c>
      <c r="K34">
        <f t="shared" si="10"/>
        <v>8</v>
      </c>
      <c r="L34">
        <f t="shared" si="11"/>
        <v>7</v>
      </c>
    </row>
    <row r="35" spans="4:12" x14ac:dyDescent="0.35">
      <c r="D35">
        <v>5</v>
      </c>
      <c r="E35" t="str">
        <f>Input!C12</f>
        <v>We can change direction quickly</v>
      </c>
      <c r="F35">
        <f>Input!D12</f>
        <v>7</v>
      </c>
      <c r="G35">
        <f>Input!F12</f>
        <v>6</v>
      </c>
      <c r="H35">
        <f>_xlfn.RANK.EQ(F35,$F$31:$F$40,0)+COUNTIF($F$31:F35,F35)-1</f>
        <v>6</v>
      </c>
      <c r="J35" t="str">
        <f t="shared" si="9"/>
        <v>We are able to give really good customer care</v>
      </c>
      <c r="K35">
        <f t="shared" si="10"/>
        <v>7</v>
      </c>
      <c r="L35">
        <f t="shared" si="11"/>
        <v>7</v>
      </c>
    </row>
    <row r="36" spans="4:12" x14ac:dyDescent="0.35">
      <c r="D36">
        <v>6</v>
      </c>
      <c r="E36" t="str">
        <f>Input!C13</f>
        <v>Low overheads, so we can offer good value to customers</v>
      </c>
      <c r="F36">
        <f>Input!D13</f>
        <v>8</v>
      </c>
      <c r="G36">
        <f>Input!F13</f>
        <v>6</v>
      </c>
      <c r="H36">
        <f>_xlfn.RANK.EQ(F36,$F$31:$F$40,0)+COUNTIF($F$31:F36,F36)-1</f>
        <v>3</v>
      </c>
      <c r="J36" t="str">
        <f t="shared" si="9"/>
        <v>We can change direction quickly</v>
      </c>
      <c r="K36">
        <f t="shared" si="10"/>
        <v>7</v>
      </c>
      <c r="L36">
        <f t="shared" si="11"/>
        <v>6</v>
      </c>
    </row>
    <row r="37" spans="4:12" x14ac:dyDescent="0.35">
      <c r="D37">
        <v>7</v>
      </c>
      <c r="E37" t="str">
        <f>Input!C14</f>
        <v>Good project management</v>
      </c>
      <c r="F37">
        <f>Input!D14</f>
        <v>6</v>
      </c>
      <c r="G37">
        <f>Input!F14</f>
        <v>6</v>
      </c>
      <c r="H37">
        <f>_xlfn.RANK.EQ(F37,$F$31:$F$40,0)+COUNTIF($F$31:F37,F37)-1</f>
        <v>9</v>
      </c>
      <c r="J37" t="str">
        <f t="shared" si="9"/>
        <v>Great Programming skills</v>
      </c>
      <c r="K37">
        <f t="shared" si="10"/>
        <v>7</v>
      </c>
      <c r="L37">
        <f t="shared" si="11"/>
        <v>7</v>
      </c>
    </row>
    <row r="38" spans="4:12" x14ac:dyDescent="0.35">
      <c r="D38">
        <v>8</v>
      </c>
      <c r="E38" t="str">
        <f>Input!C15</f>
        <v>High profit margin</v>
      </c>
      <c r="F38">
        <f>Input!D15</f>
        <v>8</v>
      </c>
      <c r="G38">
        <f>Input!F15</f>
        <v>7</v>
      </c>
      <c r="H38">
        <f>_xlfn.RANK.EQ(F38,$F$31:$F$40,0)+COUNTIF($F$31:F38,F38)-1</f>
        <v>4</v>
      </c>
      <c r="J38" t="str">
        <f t="shared" si="9"/>
        <v>Quality processes</v>
      </c>
      <c r="K38">
        <f t="shared" si="10"/>
        <v>6</v>
      </c>
      <c r="L38">
        <f t="shared" si="11"/>
        <v>6</v>
      </c>
    </row>
    <row r="39" spans="4:12" x14ac:dyDescent="0.35">
      <c r="D39">
        <v>9</v>
      </c>
      <c r="E39" t="str">
        <f>Input!C16</f>
        <v>Diversified offer</v>
      </c>
      <c r="F39">
        <f>Input!D16</f>
        <v>5</v>
      </c>
      <c r="G39">
        <f>Input!F16</f>
        <v>7</v>
      </c>
      <c r="H39">
        <f>_xlfn.RANK.EQ(F39,$F$31:$F$40,0)+COUNTIF($F$31:F39,F39)-1</f>
        <v>10</v>
      </c>
      <c r="J39" t="str">
        <f t="shared" si="9"/>
        <v>Good project management</v>
      </c>
      <c r="K39">
        <f t="shared" si="10"/>
        <v>6</v>
      </c>
      <c r="L39">
        <f t="shared" si="11"/>
        <v>6</v>
      </c>
    </row>
    <row r="40" spans="4:12" x14ac:dyDescent="0.35">
      <c r="D40">
        <v>10</v>
      </c>
      <c r="E40" t="str">
        <f>Input!C17</f>
        <v>Great Programming skills</v>
      </c>
      <c r="F40">
        <f>Input!D17</f>
        <v>7</v>
      </c>
      <c r="G40">
        <f>Input!F17</f>
        <v>7</v>
      </c>
      <c r="H40">
        <f>_xlfn.RANK.EQ(F40,$F$31:$F$40,0)+COUNTIF($F$31:F40,F40)-1</f>
        <v>7</v>
      </c>
      <c r="J40" t="str">
        <f t="shared" si="9"/>
        <v>Diversified offer</v>
      </c>
      <c r="K40">
        <f t="shared" si="10"/>
        <v>5</v>
      </c>
      <c r="L40">
        <f t="shared" si="11"/>
        <v>7</v>
      </c>
    </row>
    <row r="42" spans="4:12" x14ac:dyDescent="0.35">
      <c r="E42" t="s">
        <v>39</v>
      </c>
      <c r="F42" t="s">
        <v>0</v>
      </c>
      <c r="G42" t="s">
        <v>40</v>
      </c>
      <c r="H42" t="s">
        <v>18</v>
      </c>
      <c r="J42" t="s">
        <v>17</v>
      </c>
      <c r="K42" t="s">
        <v>0</v>
      </c>
      <c r="L42" t="s">
        <v>40</v>
      </c>
    </row>
    <row r="43" spans="4:12" x14ac:dyDescent="0.35">
      <c r="D43">
        <v>1</v>
      </c>
      <c r="E43" t="str">
        <f>Input!I8</f>
        <v>We have little market presence of reputation</v>
      </c>
      <c r="F43">
        <f>Input!J8</f>
        <v>8</v>
      </c>
      <c r="G43">
        <f>Input!L8</f>
        <v>5</v>
      </c>
      <c r="H43">
        <f>_xlfn.RANK.EQ(F43,$F$43:$F$52,0)+COUNTIF($F$43:F43,F43)-1</f>
        <v>1</v>
      </c>
      <c r="J43" t="str">
        <f>INDEX($E$43:$E$52,MATCH(D43,$H$43:$H$52,0))</f>
        <v>We have little market presence of reputation</v>
      </c>
      <c r="K43">
        <f>INDEX($F$43:$F$52,MATCH(D43,$H$43:$H$52,0))</f>
        <v>8</v>
      </c>
      <c r="L43">
        <f>INDEX($G$43:$G$52,MATCH(D43,$H$43:$H$52,0))</f>
        <v>5</v>
      </c>
    </row>
    <row r="44" spans="4:12" x14ac:dyDescent="0.35">
      <c r="D44">
        <v>2</v>
      </c>
      <c r="E44" t="str">
        <f>Input!I9</f>
        <v>Lack of marketing expertise</v>
      </c>
      <c r="F44">
        <f>Input!J9</f>
        <v>5</v>
      </c>
      <c r="G44">
        <f>Input!L9</f>
        <v>3</v>
      </c>
      <c r="H44">
        <f>_xlfn.RANK.EQ(F44,$F$43:$F$52,0)+COUNTIF($F$43:F44,F44)-1</f>
        <v>9</v>
      </c>
      <c r="J44" t="str">
        <f t="shared" ref="J44:J52" si="12">INDEX($E$43:$E$52,MATCH(D44,$H$43:$H$52,0))</f>
        <v>Lacking in social media presence</v>
      </c>
      <c r="K44">
        <f t="shared" ref="K44:K52" si="13">INDEX($F$43:$F$52,MATCH(D44,$H$43:$H$52,0))</f>
        <v>8</v>
      </c>
      <c r="L44">
        <f t="shared" ref="L44:L52" si="14">INDEX($G$43:$G$52,MATCH(D44,$H$43:$H$52,0))</f>
        <v>4</v>
      </c>
    </row>
    <row r="45" spans="4:12" x14ac:dyDescent="0.35">
      <c r="D45">
        <v>3</v>
      </c>
      <c r="E45" t="str">
        <f>Input!I10</f>
        <v>Undifferentiated products vs competitors</v>
      </c>
      <c r="F45">
        <f>Input!J10</f>
        <v>5</v>
      </c>
      <c r="G45">
        <f>Input!L10</f>
        <v>3</v>
      </c>
      <c r="H45">
        <f>_xlfn.RANK.EQ(F45,$F$43:$F$52,0)+COUNTIF($F$43:F45,F45)-1</f>
        <v>10</v>
      </c>
      <c r="J45" t="str">
        <f t="shared" si="12"/>
        <v>Lack of project staff to focus on multiple projects</v>
      </c>
      <c r="K45">
        <f t="shared" si="13"/>
        <v>8</v>
      </c>
      <c r="L45">
        <f t="shared" si="14"/>
        <v>6</v>
      </c>
    </row>
    <row r="46" spans="4:12" x14ac:dyDescent="0.35">
      <c r="D46">
        <v>4</v>
      </c>
      <c r="E46" t="str">
        <f>Input!I11</f>
        <v>Language skills to create good copy</v>
      </c>
      <c r="F46">
        <f>Input!J11</f>
        <v>7</v>
      </c>
      <c r="G46">
        <f>Input!L11</f>
        <v>5</v>
      </c>
      <c r="H46">
        <f>_xlfn.RANK.EQ(F46,$F$43:$F$52,0)+COUNTIF($F$43:F46,F46)-1</f>
        <v>4</v>
      </c>
      <c r="J46" t="str">
        <f t="shared" si="12"/>
        <v>Language skills to create good copy</v>
      </c>
      <c r="K46">
        <f t="shared" si="13"/>
        <v>7</v>
      </c>
      <c r="L46">
        <f t="shared" si="14"/>
        <v>5</v>
      </c>
    </row>
    <row r="47" spans="4:12" x14ac:dyDescent="0.35">
      <c r="D47">
        <v>5</v>
      </c>
      <c r="E47" t="str">
        <f>Input!I12</f>
        <v>Not able to respond quickly via chat</v>
      </c>
      <c r="F47">
        <f>Input!J12</f>
        <v>6</v>
      </c>
      <c r="G47">
        <f>Input!L12</f>
        <v>5</v>
      </c>
      <c r="H47">
        <f>_xlfn.RANK.EQ(F47,$F$43:$F$52,0)+COUNTIF($F$43:F47,F47)-1</f>
        <v>6</v>
      </c>
      <c r="J47" t="str">
        <f t="shared" si="12"/>
        <v>Lack of sales staff</v>
      </c>
      <c r="K47">
        <f t="shared" si="13"/>
        <v>7</v>
      </c>
      <c r="L47">
        <f t="shared" si="14"/>
        <v>5</v>
      </c>
    </row>
    <row r="48" spans="4:12" x14ac:dyDescent="0.35">
      <c r="D48">
        <v>6</v>
      </c>
      <c r="E48" t="str">
        <f>Input!I13</f>
        <v>Lacking in social media presence</v>
      </c>
      <c r="F48">
        <f>Input!J13</f>
        <v>8</v>
      </c>
      <c r="G48">
        <f>Input!L13</f>
        <v>4</v>
      </c>
      <c r="H48">
        <f>_xlfn.RANK.EQ(F48,$F$43:$F$52,0)+COUNTIF($F$43:F48,F48)-1</f>
        <v>2</v>
      </c>
      <c r="J48" t="str">
        <f t="shared" si="12"/>
        <v>Not able to respond quickly via chat</v>
      </c>
      <c r="K48">
        <f t="shared" si="13"/>
        <v>6</v>
      </c>
      <c r="L48">
        <f t="shared" si="14"/>
        <v>5</v>
      </c>
    </row>
    <row r="49" spans="4:20" x14ac:dyDescent="0.35">
      <c r="D49">
        <v>7</v>
      </c>
      <c r="E49" t="str">
        <f>Input!I14</f>
        <v>Lack of project staff to focus on multiple projects</v>
      </c>
      <c r="F49">
        <f>Input!J14</f>
        <v>8</v>
      </c>
      <c r="G49">
        <f>Input!L14</f>
        <v>6</v>
      </c>
      <c r="H49">
        <f>_xlfn.RANK.EQ(F49,$F$43:$F$52,0)+COUNTIF($F$43:F49,F49)-1</f>
        <v>3</v>
      </c>
      <c r="J49" t="str">
        <f t="shared" si="12"/>
        <v>Lack of knowledge of many businessa areas</v>
      </c>
      <c r="K49">
        <f t="shared" si="13"/>
        <v>6</v>
      </c>
      <c r="L49">
        <f t="shared" si="14"/>
        <v>5</v>
      </c>
    </row>
    <row r="50" spans="4:20" x14ac:dyDescent="0.35">
      <c r="D50">
        <v>8</v>
      </c>
      <c r="E50" t="str">
        <f>Input!I15</f>
        <v>Lack of sales staff</v>
      </c>
      <c r="F50">
        <f>Input!J15</f>
        <v>7</v>
      </c>
      <c r="G50">
        <f>Input!L15</f>
        <v>5</v>
      </c>
      <c r="H50">
        <f>_xlfn.RANK.EQ(F50,$F$43:$F$52,0)+COUNTIF($F$43:F50,F50)-1</f>
        <v>5</v>
      </c>
      <c r="J50" t="str">
        <f t="shared" si="12"/>
        <v>Unclear strategy</v>
      </c>
      <c r="K50">
        <f t="shared" si="13"/>
        <v>6</v>
      </c>
      <c r="L50">
        <f t="shared" si="14"/>
        <v>6</v>
      </c>
    </row>
    <row r="51" spans="4:20" x14ac:dyDescent="0.35">
      <c r="D51">
        <v>9</v>
      </c>
      <c r="E51" t="str">
        <f>Input!I16</f>
        <v>Lack of knowledge of many businessa areas</v>
      </c>
      <c r="F51">
        <f>Input!J16</f>
        <v>6</v>
      </c>
      <c r="G51">
        <f>Input!L16</f>
        <v>5</v>
      </c>
      <c r="H51">
        <f>_xlfn.RANK.EQ(F51,$F$43:$F$52,0)+COUNTIF($F$43:F51,F51)-1</f>
        <v>7</v>
      </c>
      <c r="J51" t="str">
        <f t="shared" si="12"/>
        <v>Lack of marketing expertise</v>
      </c>
      <c r="K51">
        <f t="shared" si="13"/>
        <v>5</v>
      </c>
      <c r="L51">
        <f t="shared" si="14"/>
        <v>3</v>
      </c>
    </row>
    <row r="52" spans="4:20" x14ac:dyDescent="0.35">
      <c r="D52">
        <v>10</v>
      </c>
      <c r="E52" t="str">
        <f>Input!I17</f>
        <v>Unclear strategy</v>
      </c>
      <c r="F52">
        <f>Input!J17</f>
        <v>6</v>
      </c>
      <c r="G52">
        <f>Input!L17</f>
        <v>6</v>
      </c>
      <c r="H52">
        <f>_xlfn.RANK.EQ(F52,$F$43:$F$52,0)+COUNTIF($F$43:F52,F52)-1</f>
        <v>8</v>
      </c>
      <c r="J52" t="str">
        <f t="shared" si="12"/>
        <v>Undifferentiated products vs competitors</v>
      </c>
      <c r="K52">
        <f t="shared" si="13"/>
        <v>5</v>
      </c>
      <c r="L52">
        <f t="shared" si="14"/>
        <v>3</v>
      </c>
    </row>
    <row r="56" spans="4:20" x14ac:dyDescent="0.35">
      <c r="E56" t="s">
        <v>99</v>
      </c>
    </row>
    <row r="58" spans="4:20" x14ac:dyDescent="0.35">
      <c r="E58" t="s">
        <v>100</v>
      </c>
      <c r="F58" t="s">
        <v>101</v>
      </c>
      <c r="G58" t="s">
        <v>102</v>
      </c>
      <c r="H58" t="s">
        <v>103</v>
      </c>
      <c r="K58" t="s">
        <v>100</v>
      </c>
      <c r="L58" t="s">
        <v>101</v>
      </c>
      <c r="M58" t="s">
        <v>102</v>
      </c>
      <c r="N58" t="s">
        <v>103</v>
      </c>
      <c r="Q58" t="s">
        <v>100</v>
      </c>
      <c r="R58" t="s">
        <v>101</v>
      </c>
      <c r="S58" t="s">
        <v>102</v>
      </c>
      <c r="T58" t="s">
        <v>103</v>
      </c>
    </row>
    <row r="59" spans="4:20" x14ac:dyDescent="0.35">
      <c r="D59">
        <v>1</v>
      </c>
      <c r="E59" t="str">
        <f>'S-W -Competitor Analysis'!C10</f>
        <v>Prepare more products &amp; better ads</v>
      </c>
      <c r="F59" t="str">
        <f>'S-W -Competitor Analysis'!G10</f>
        <v>More products to increase traffic</v>
      </c>
      <c r="G59" t="str">
        <f>'O-T -Competitor Analysis'!C10</f>
        <v>Focus on complex products first, then fill the gap with simpler ones</v>
      </c>
      <c r="H59">
        <f>'O-T -Competitor Analysis'!G10</f>
        <v>0</v>
      </c>
      <c r="J59">
        <v>1</v>
      </c>
      <c r="K59">
        <f>IF(E59=0,0,1)</f>
        <v>1</v>
      </c>
      <c r="L59">
        <f t="shared" ref="L59:N59" si="15">IF(F59=0,0,1)</f>
        <v>1</v>
      </c>
      <c r="M59">
        <f t="shared" si="15"/>
        <v>1</v>
      </c>
      <c r="N59">
        <f t="shared" si="15"/>
        <v>0</v>
      </c>
      <c r="P59">
        <v>1</v>
      </c>
      <c r="Q59" t="str">
        <f>INDEX($E$59:$E$68,MATCH(P59,$K$59:$K$68,0))</f>
        <v>Prepare more products &amp; better ads</v>
      </c>
      <c r="R59" t="str">
        <f>INDEX($F$59:$F$68,MATCH(P59,$L$59:$L$68,0))</f>
        <v>More products to increase traffic</v>
      </c>
      <c r="S59" t="str">
        <f>INDEX($G$59:$G$68,MATCH(P59,$M$59:$M$68,0))</f>
        <v>Focus on complex products first, then fill the gap with simpler ones</v>
      </c>
      <c r="T59" t="str">
        <f>INDEX($H$59:$H$68,MATCH(P59,$N$59:$N$68,0))</f>
        <v>Try to establish cooperation with new partners</v>
      </c>
    </row>
    <row r="60" spans="4:20" x14ac:dyDescent="0.35">
      <c r="D60">
        <v>2</v>
      </c>
      <c r="E60" t="str">
        <f>'S-W -Competitor Analysis'!C16</f>
        <v>Do continuous improvements</v>
      </c>
      <c r="F60" t="str">
        <f>'S-W -Competitor Analysis'!G16</f>
        <v>Add more posts and then hire an agency</v>
      </c>
      <c r="G60">
        <f>'O-T -Competitor Analysis'!C16</f>
        <v>0</v>
      </c>
      <c r="H60">
        <f>'O-T -Competitor Analysis'!G16</f>
        <v>0</v>
      </c>
      <c r="J60">
        <v>2</v>
      </c>
      <c r="K60">
        <f>IF(E60=0,0,MAX($K$59:K59)+1)</f>
        <v>2</v>
      </c>
      <c r="L60">
        <f>IF(F60=0,0,MAX($L$59:L59)+1)</f>
        <v>2</v>
      </c>
      <c r="M60">
        <f>IF(G60=0,0,MAX($M$59:M59)+1)</f>
        <v>0</v>
      </c>
      <c r="N60">
        <f>IF(H60=0,0,MAX($N$59:N59)+1)</f>
        <v>0</v>
      </c>
      <c r="P60">
        <v>2</v>
      </c>
      <c r="Q60" t="str">
        <f t="shared" ref="Q60:Q68" si="16">INDEX($E$59:$E$68,MATCH(P60,$K$59:$K$68,0))</f>
        <v>Do continuous improvements</v>
      </c>
      <c r="R60" t="str">
        <f t="shared" ref="R60:R68" si="17">INDEX($F$59:$F$68,MATCH(P60,$L$59:$L$68,0))</f>
        <v>Add more posts and then hire an agency</v>
      </c>
      <c r="S60" t="str">
        <f t="shared" ref="S60:S68" si="18">INDEX($G$59:$G$68,MATCH(P60,$M$59:$M$68,0))</f>
        <v>Seek each opportunity to extend technology</v>
      </c>
      <c r="T60" t="str">
        <f t="shared" ref="T60:T68" si="19">INDEX($H$59:$H$68,MATCH(P60,$N$59:$N$68,0))</f>
        <v>Ask for reviews each customer</v>
      </c>
    </row>
    <row r="61" spans="4:20" x14ac:dyDescent="0.35">
      <c r="D61">
        <v>3</v>
      </c>
      <c r="E61" t="str">
        <f>'S-W -Competitor Analysis'!C22</f>
        <v>Just keep creating products in freetime</v>
      </c>
      <c r="F61" t="str">
        <f>'S-W -Competitor Analysis'!G22</f>
        <v>Work with freelancers</v>
      </c>
      <c r="G61">
        <f>'O-T -Competitor Analysis'!C22</f>
        <v>0</v>
      </c>
      <c r="H61" t="str">
        <f>'O-T -Competitor Analysis'!G22</f>
        <v>Try to establish cooperation with new partners</v>
      </c>
      <c r="J61">
        <v>3</v>
      </c>
      <c r="K61">
        <f>IF(E61=0,0,MAX($K$59:K60)+1)</f>
        <v>3</v>
      </c>
      <c r="L61">
        <f>IF(F61=0,0,MAX($L$59:L60)+1)</f>
        <v>3</v>
      </c>
      <c r="M61">
        <f>IF(G61=0,0,MAX($M$59:M60)+1)</f>
        <v>0</v>
      </c>
      <c r="N61">
        <f>IF(H61=0,0,MAX($N$59:N60)+1)</f>
        <v>1</v>
      </c>
      <c r="P61">
        <v>3</v>
      </c>
      <c r="Q61" t="str">
        <f t="shared" si="16"/>
        <v>Just keep creating products in freetime</v>
      </c>
      <c r="R61" t="str">
        <f t="shared" si="17"/>
        <v>Work with freelancers</v>
      </c>
      <c r="S61" t="str">
        <f t="shared" si="18"/>
        <v>Try to modify existing products for new customer segments</v>
      </c>
      <c r="T61" t="e">
        <f t="shared" si="19"/>
        <v>#N/A</v>
      </c>
    </row>
    <row r="62" spans="4:20" x14ac:dyDescent="0.35">
      <c r="D62">
        <v>4</v>
      </c>
      <c r="E62">
        <f>'S-W -Competitor Analysis'!C28</f>
        <v>0</v>
      </c>
      <c r="F62" t="str">
        <f>'S-W -Competitor Analysis'!G28</f>
        <v>Work with freelancers</v>
      </c>
      <c r="G62">
        <f>'O-T -Competitor Analysis'!C28</f>
        <v>0</v>
      </c>
      <c r="H62">
        <f>'O-T -Competitor Analysis'!G28</f>
        <v>0</v>
      </c>
      <c r="J62">
        <v>4</v>
      </c>
      <c r="K62">
        <f>IF(E62=0,0,MAX($K$59:K61)+1)</f>
        <v>0</v>
      </c>
      <c r="L62">
        <f>IF(F62=0,0,MAX($L$59:L61)+1)</f>
        <v>4</v>
      </c>
      <c r="M62">
        <f>IF(G62=0,0,MAX($M$59:M61)+1)</f>
        <v>0</v>
      </c>
      <c r="N62">
        <f>IF(H62=0,0,MAX($N$59:N61)+1)</f>
        <v>0</v>
      </c>
      <c r="P62">
        <v>4</v>
      </c>
      <c r="Q62" t="str">
        <f t="shared" si="16"/>
        <v>Try to respond quickly to each customer</v>
      </c>
      <c r="R62" t="str">
        <f t="shared" si="17"/>
        <v>Work with freelancers</v>
      </c>
      <c r="S62" t="str">
        <f t="shared" si="18"/>
        <v>Hire a marketing agency</v>
      </c>
      <c r="T62" t="e">
        <f t="shared" si="19"/>
        <v>#N/A</v>
      </c>
    </row>
    <row r="63" spans="4:20" x14ac:dyDescent="0.35">
      <c r="D63">
        <v>5</v>
      </c>
      <c r="E63" t="str">
        <f>'S-W -Competitor Analysis'!C34</f>
        <v>Try to respond quickly to each customer</v>
      </c>
      <c r="F63">
        <f>'S-W -Competitor Analysis'!G34</f>
        <v>0</v>
      </c>
      <c r="G63" t="str">
        <f>'O-T -Competitor Analysis'!C34</f>
        <v>Seek each opportunity to extend technology</v>
      </c>
      <c r="H63">
        <f>'O-T -Competitor Analysis'!G34</f>
        <v>0</v>
      </c>
      <c r="J63">
        <v>5</v>
      </c>
      <c r="K63">
        <f>IF(E63=0,0,MAX($K$59:K62)+1)</f>
        <v>4</v>
      </c>
      <c r="L63">
        <f>IF(F63=0,0,MAX($L$59:L62)+1)</f>
        <v>0</v>
      </c>
      <c r="M63">
        <f>IF(G63=0,0,MAX($M$59:M62)+1)</f>
        <v>2</v>
      </c>
      <c r="N63">
        <f>IF(H63=0,0,MAX($N$59:N62)+1)</f>
        <v>0</v>
      </c>
      <c r="P63">
        <v>5</v>
      </c>
      <c r="Q63" t="str">
        <f t="shared" si="16"/>
        <v>Follow the market to adapt quickly</v>
      </c>
      <c r="R63" t="str">
        <f t="shared" si="17"/>
        <v>Hire an virutal assistant or good bot</v>
      </c>
      <c r="S63" t="e">
        <f t="shared" si="18"/>
        <v>#N/A</v>
      </c>
      <c r="T63" t="e">
        <f t="shared" si="19"/>
        <v>#N/A</v>
      </c>
    </row>
    <row r="64" spans="4:20" x14ac:dyDescent="0.35">
      <c r="D64">
        <v>6</v>
      </c>
      <c r="E64" t="str">
        <f>'S-W -Competitor Analysis'!C40</f>
        <v>Follow the market to adapt quickly</v>
      </c>
      <c r="F64" t="str">
        <f>'S-W -Competitor Analysis'!G40</f>
        <v>Hire an virutal assistant or good bot</v>
      </c>
      <c r="G64">
        <f>'O-T -Competitor Analysis'!C40</f>
        <v>0</v>
      </c>
      <c r="H64">
        <f>'O-T -Competitor Analysis'!G40</f>
        <v>0</v>
      </c>
      <c r="J64">
        <v>6</v>
      </c>
      <c r="K64">
        <f>IF(E64=0,0,MAX($K$59:K63)+1)</f>
        <v>5</v>
      </c>
      <c r="L64">
        <f>IF(F64=0,0,MAX($L$59:L63)+1)</f>
        <v>5</v>
      </c>
      <c r="M64">
        <f>IF(G64=0,0,MAX($M$59:M63)+1)</f>
        <v>0</v>
      </c>
      <c r="N64">
        <f>IF(H64=0,0,MAX($N$59:N63)+1)</f>
        <v>0</v>
      </c>
      <c r="P64">
        <v>6</v>
      </c>
      <c r="Q64" t="str">
        <f t="shared" si="16"/>
        <v>Follow the market to adapt quickly</v>
      </c>
      <c r="R64" t="str">
        <f t="shared" si="17"/>
        <v>Consult projects with experts</v>
      </c>
      <c r="S64" t="e">
        <f t="shared" si="18"/>
        <v>#N/A</v>
      </c>
      <c r="T64" t="e">
        <f t="shared" si="19"/>
        <v>#N/A</v>
      </c>
    </row>
    <row r="65" spans="4:20" x14ac:dyDescent="0.35">
      <c r="D65">
        <v>7</v>
      </c>
      <c r="E65" t="str">
        <f>'S-W -Competitor Analysis'!C46</f>
        <v>Follow the market to adapt quickly</v>
      </c>
      <c r="F65" t="str">
        <f>'S-W -Competitor Analysis'!G46</f>
        <v>Consult projects with experts</v>
      </c>
      <c r="G65">
        <f>'O-T -Competitor Analysis'!C46</f>
        <v>0</v>
      </c>
      <c r="H65">
        <f>'O-T -Competitor Analysis'!G46</f>
        <v>0</v>
      </c>
      <c r="J65">
        <v>7</v>
      </c>
      <c r="K65">
        <f>IF(E65=0,0,MAX($K$59:K64)+1)</f>
        <v>6</v>
      </c>
      <c r="L65">
        <f>IF(F65=0,0,MAX($L$59:L64)+1)</f>
        <v>6</v>
      </c>
      <c r="M65">
        <f>IF(G65=0,0,MAX($M$59:M64)+1)</f>
        <v>0</v>
      </c>
      <c r="N65">
        <f>IF(H65=0,0,MAX($N$59:N64)+1)</f>
        <v>0</v>
      </c>
      <c r="P65">
        <v>7</v>
      </c>
      <c r="Q65" t="e">
        <f t="shared" si="16"/>
        <v>#N/A</v>
      </c>
      <c r="R65" t="str">
        <f t="shared" si="17"/>
        <v>Hire an marketing agency</v>
      </c>
      <c r="S65" t="e">
        <f t="shared" si="18"/>
        <v>#N/A</v>
      </c>
      <c r="T65" t="e">
        <f t="shared" si="19"/>
        <v>#N/A</v>
      </c>
    </row>
    <row r="66" spans="4:20" x14ac:dyDescent="0.35">
      <c r="D66">
        <v>8</v>
      </c>
      <c r="E66">
        <f>'S-W -Competitor Analysis'!C52</f>
        <v>0</v>
      </c>
      <c r="F66">
        <f>'S-W -Competitor Analysis'!G52</f>
        <v>0</v>
      </c>
      <c r="G66" t="str">
        <f>'O-T -Competitor Analysis'!C52</f>
        <v>Try to modify existing products for new customer segments</v>
      </c>
      <c r="H66" t="str">
        <f>'O-T -Competitor Analysis'!G52</f>
        <v>Ask for reviews each customer</v>
      </c>
      <c r="J66">
        <v>8</v>
      </c>
      <c r="K66">
        <f>IF(E66=0,0,MAX($K$59:K65)+1)</f>
        <v>0</v>
      </c>
      <c r="L66">
        <f>IF(F66=0,0,MAX($L$59:L65)+1)</f>
        <v>0</v>
      </c>
      <c r="M66">
        <f>IF(G66=0,0,MAX($M$59:M65)+1)</f>
        <v>3</v>
      </c>
      <c r="N66">
        <f>IF(H66=0,0,MAX($N$59:N65)+1)</f>
        <v>2</v>
      </c>
      <c r="P66">
        <v>8</v>
      </c>
      <c r="Q66" t="e">
        <f t="shared" si="16"/>
        <v>#N/A</v>
      </c>
      <c r="R66" t="str">
        <f t="shared" si="17"/>
        <v xml:space="preserve">Create more products </v>
      </c>
      <c r="S66" t="e">
        <f t="shared" si="18"/>
        <v>#N/A</v>
      </c>
      <c r="T66" t="e">
        <f t="shared" si="19"/>
        <v>#N/A</v>
      </c>
    </row>
    <row r="67" spans="4:20" x14ac:dyDescent="0.35">
      <c r="D67">
        <v>9</v>
      </c>
      <c r="E67">
        <f>'S-W -Competitor Analysis'!C58</f>
        <v>0</v>
      </c>
      <c r="F67" t="str">
        <f>'S-W -Competitor Analysis'!G58</f>
        <v>Hire an marketing agency</v>
      </c>
      <c r="G67">
        <f>'O-T -Competitor Analysis'!C58</f>
        <v>0</v>
      </c>
      <c r="H67">
        <f>'O-T -Competitor Analysis'!G58</f>
        <v>0</v>
      </c>
      <c r="J67">
        <v>9</v>
      </c>
      <c r="K67">
        <f>IF(E67=0,0,MAX($K$59:K66)+1)</f>
        <v>0</v>
      </c>
      <c r="L67">
        <f>IF(F67=0,0,MAX($L$59:L66)+1)</f>
        <v>7</v>
      </c>
      <c r="M67">
        <f>IF(G67=0,0,MAX($M$59:M66)+1)</f>
        <v>0</v>
      </c>
      <c r="N67">
        <f>IF(H67=0,0,MAX($N$59:N66)+1)</f>
        <v>0</v>
      </c>
      <c r="P67">
        <v>9</v>
      </c>
      <c r="Q67" t="e">
        <f t="shared" si="16"/>
        <v>#N/A</v>
      </c>
      <c r="R67" t="e">
        <f t="shared" si="17"/>
        <v>#N/A</v>
      </c>
      <c r="S67" t="e">
        <f t="shared" si="18"/>
        <v>#N/A</v>
      </c>
      <c r="T67" t="e">
        <f t="shared" si="19"/>
        <v>#N/A</v>
      </c>
    </row>
    <row r="68" spans="4:20" x14ac:dyDescent="0.35">
      <c r="D68">
        <v>10</v>
      </c>
      <c r="E68">
        <f>'S-W -Competitor Analysis'!C64</f>
        <v>0</v>
      </c>
      <c r="F68" t="str">
        <f>'S-W -Competitor Analysis'!G64</f>
        <v xml:space="preserve">Create more products </v>
      </c>
      <c r="G68" t="str">
        <f>'O-T -Competitor Analysis'!C64</f>
        <v>Hire a marketing agency</v>
      </c>
      <c r="H68">
        <f>'O-T -Competitor Analysis'!G64</f>
        <v>0</v>
      </c>
      <c r="J68">
        <v>10</v>
      </c>
      <c r="K68">
        <f>IF(E68=0,0,MAX($K$59:K67)+1)</f>
        <v>0</v>
      </c>
      <c r="L68">
        <f>IF(F68=0,0,MAX($L$59:L67)+1)</f>
        <v>8</v>
      </c>
      <c r="M68">
        <f>IF(G68=0,0,MAX($M$59:M67)+1)</f>
        <v>4</v>
      </c>
      <c r="N68">
        <f>IF(H68=0,0,MAX($N$59:N67)+1)</f>
        <v>0</v>
      </c>
      <c r="P68">
        <v>10</v>
      </c>
      <c r="Q68" t="e">
        <f t="shared" si="16"/>
        <v>#N/A</v>
      </c>
      <c r="R68" t="e">
        <f t="shared" si="17"/>
        <v>#N/A</v>
      </c>
      <c r="S68" t="e">
        <f t="shared" si="18"/>
        <v>#N/A</v>
      </c>
      <c r="T68" t="e">
        <f t="shared" si="19"/>
        <v>#N/A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8</vt:i4>
      </vt:variant>
    </vt:vector>
  </HeadingPairs>
  <TitlesOfParts>
    <vt:vector size="15" baseType="lpstr">
      <vt:lpstr>Input</vt:lpstr>
      <vt:lpstr>S-W -Competitor Analysis</vt:lpstr>
      <vt:lpstr>O-T -Competitor Analysis</vt:lpstr>
      <vt:lpstr>Build Strength</vt:lpstr>
      <vt:lpstr>A-D Strategies</vt:lpstr>
      <vt:lpstr>Summary</vt:lpstr>
      <vt:lpstr>Source</vt:lpstr>
      <vt:lpstr>a1ADStrategies</vt:lpstr>
      <vt:lpstr>a1BuildStr</vt:lpstr>
      <vt:lpstr>a1Input</vt:lpstr>
      <vt:lpstr>a1OTAnalysis</vt:lpstr>
      <vt:lpstr>a1Summary</vt:lpstr>
      <vt:lpstr>a1SWAnalysis</vt:lpstr>
      <vt:lpstr>listRate</vt:lpstr>
      <vt:lpstr>Summary!Print_Area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Damian Kosno</dc:creator>
  <cp:lastModifiedBy>Damian Kosno</cp:lastModifiedBy>
  <cp:lastPrinted>2021-08-21T16:50:31Z</cp:lastPrinted>
  <dcterms:created xsi:type="dcterms:W3CDTF">2015-06-05T18:19:34Z</dcterms:created>
  <dcterms:modified xsi:type="dcterms:W3CDTF">2021-11-30T21:48:30Z</dcterms:modified>
</cp:coreProperties>
</file>